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圣琪" sheetId="20" r:id="rId1"/>
  </sheets>
  <definedNames>
    <definedName name="_xlnm._FilterDatabase" localSheetId="0" hidden="1">圣琪!$A$1:$H$34</definedName>
    <definedName name="_xlnm.Print_Area" localSheetId="0">圣琪!$A$1:$H$2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<sst xmlns="http://schemas.openxmlformats.org/spreadsheetml/2006/main" count="79" uniqueCount="54">
  <si>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</si>
  <si>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</si>
  <si>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</si>
  <si>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</si>
  <si>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</si>
  <si>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</si>
  <si>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</si>
  <si>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</si>
  <si>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</si>
  <si>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76281
76282
76283
76378</t>
  </si>
  <si>
    <t>RBSKJSD001
工厂：圣琪</t>
  </si>
  <si>
    <t>ENEAS 7969-693-250
China 男上 背心</t>
  </si>
  <si>
    <t>白色吊牌HPBCGEN001-60*95mm</t>
  </si>
  <si>
    <t>黑色 吊绳 MRBCGEN004-320*1.5mm</t>
  </si>
  <si>
    <t>白色吊牌HPBCGEN001-60*95mm-ZALA</t>
  </si>
  <si>
    <t>配比装胶带贴纸 BKSKR24014</t>
  </si>
  <si>
    <t>白色缎带洗标CLBCGEN003*4页-60*25mm（加页码）</t>
  </si>
  <si>
    <t>白色织标WLBCGEN020(06B）-85*20mm</t>
  </si>
  <si>
    <t>76402
76403</t>
  </si>
  <si>
    <t>RBSKJSD005
工厂：圣琪</t>
  </si>
  <si>
    <t>keyoff 7107-693-700/712
China 女上装</t>
  </si>
  <si>
    <t>白色吊牌HPBCRFI001-60*95mm-RFID LOGO</t>
  </si>
  <si>
    <t>白色织标WLBCGEN017-65*19mm</t>
  </si>
  <si>
    <t>白色缎带芯片洗标CLBCRFI001-60*25mm-RFID</t>
  </si>
  <si>
    <t>22813
22819
22820</t>
  </si>
  <si>
    <t>RBSKJSD008
工厂：圣琪</t>
  </si>
  <si>
    <t>0650-693-605/700
Made in China 女上装
翻单1</t>
  </si>
  <si>
    <t>22810
22814
22815</t>
  </si>
  <si>
    <t>RBSKJSD009
工厂：圣琪</t>
  </si>
  <si>
    <t>3719-693-605/700
Made in China 女上装
翻单1</t>
  </si>
  <si>
    <t>23140
23150</t>
  </si>
  <si>
    <t>RBSKJSD0011
工厂：圣琪</t>
  </si>
  <si>
    <t>3719-693-700
Made in China 女上装</t>
  </si>
  <si>
    <t>RBSKJSD0014
工厂：圣琪</t>
  </si>
  <si>
    <t>3719-693-605/700
Made in China 女上装</t>
  </si>
  <si>
    <t>RBSKJSD0028
工厂：圣琪</t>
  </si>
  <si>
    <t>白色缎带洗标CLBCGEN003*4页-60*25mm（700色M码）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</si>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</sst>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58" fontId="9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8" fontId="12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115" zoomScaleNormal="115" zoomScaleSheetLayoutView="130" workbookViewId="0">
      <selection activeCell="I18" sqref="I18"/>
    </sheetView>
  </sheetViews>
  <sheetFormatPr defaultColWidth="8.72727272727273" defaultRowHeight="14"/>
  <cols>
    <col min="1" max="1" width="16" style="2" customWidth="1"/>
    <col min="2" max="2" width="9.09090909090909" style="2" customWidth="1"/>
    <col min="3" max="3" width="15" style="2" customWidth="1"/>
    <col min="4" max="4" width="24.8181818181818" style="2" customWidth="1"/>
    <col min="5" max="5" width="50" style="2" customWidth="1"/>
    <col min="6" max="6" width="12.9090909090909" style="2" customWidth="1"/>
    <col min="7" max="7" width="10.1545454545455" style="2" customWidth="1"/>
    <col min="8" max="8" width="12.9090909090909" style="2" customWidth="1"/>
    <col min="9" max="9" width="21.4181818181818" style="2" customWidth="1"/>
    <col min="10" max="16384" width="8.72727272727273" style="2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1" customFormat="1" spans="1:8">
      <c r="A3" s="12">
        <v>45729</v>
      </c>
      <c r="B3" s="13" t="s">
        <v>9</v>
      </c>
      <c r="C3" s="14" t="s">
        <v>10</v>
      </c>
      <c r="D3" s="13" t="s">
        <v>11</v>
      </c>
      <c r="E3" s="13" t="s">
        <v>12</v>
      </c>
      <c r="F3" s="15">
        <f>7765+1008+13</f>
        <v>8786</v>
      </c>
      <c r="G3" s="15">
        <v>0.28</v>
      </c>
      <c r="H3" s="16">
        <f t="shared" ref="H3:H33" si="0">F3*G3</f>
        <v>2460.08</v>
      </c>
    </row>
    <row r="4" s="1" customFormat="1" spans="1:8">
      <c r="A4" s="17"/>
      <c r="B4" s="15"/>
      <c r="C4" s="18"/>
      <c r="D4" s="13"/>
      <c r="E4" s="15" t="s">
        <v>13</v>
      </c>
      <c r="F4" s="19">
        <f>7765+245+1008+13</f>
        <v>9031</v>
      </c>
      <c r="G4" s="15">
        <v>0.1</v>
      </c>
      <c r="H4" s="16">
        <f t="shared" si="0"/>
        <v>903.1</v>
      </c>
    </row>
    <row r="5" s="1" customFormat="1" spans="1:8">
      <c r="A5" s="17"/>
      <c r="B5" s="15"/>
      <c r="C5" s="18"/>
      <c r="D5" s="13"/>
      <c r="E5" s="13" t="s">
        <v>14</v>
      </c>
      <c r="F5" s="15">
        <v>245</v>
      </c>
      <c r="G5" s="15">
        <v>0.24</v>
      </c>
      <c r="H5" s="16">
        <f t="shared" si="0"/>
        <v>58.8</v>
      </c>
    </row>
    <row r="6" s="1" customFormat="1" spans="1:8">
      <c r="A6" s="17"/>
      <c r="B6" s="15"/>
      <c r="C6" s="18"/>
      <c r="D6" s="13"/>
      <c r="E6" s="15" t="s">
        <v>15</v>
      </c>
      <c r="F6" s="15">
        <v>336</v>
      </c>
      <c r="G6" s="15">
        <v>0.24</v>
      </c>
      <c r="H6" s="16">
        <f t="shared" si="0"/>
        <v>80.64</v>
      </c>
    </row>
    <row r="7" s="1" customFormat="1" spans="1:9">
      <c r="A7" s="17"/>
      <c r="B7" s="15"/>
      <c r="C7" s="18"/>
      <c r="D7" s="13"/>
      <c r="E7" s="15" t="s">
        <v>16</v>
      </c>
      <c r="F7" s="15">
        <f>9031*4</f>
        <v>36124</v>
      </c>
      <c r="G7" s="15">
        <v>0.042</v>
      </c>
      <c r="H7" s="16">
        <f t="shared" si="0"/>
        <v>1517.208</v>
      </c>
      <c r="I7" s="50"/>
    </row>
    <row r="8" s="1" customFormat="1" spans="1:9">
      <c r="A8" s="20"/>
      <c r="B8" s="15"/>
      <c r="C8" s="18"/>
      <c r="D8" s="13"/>
      <c r="E8" s="13" t="s">
        <v>17</v>
      </c>
      <c r="F8" s="15">
        <f>7765+245+1008+13</f>
        <v>9031</v>
      </c>
      <c r="G8" s="15">
        <v>0.158</v>
      </c>
      <c r="H8" s="16">
        <f t="shared" si="0"/>
        <v>1426.898</v>
      </c>
      <c r="I8" s="50"/>
    </row>
    <row r="9" spans="1:8">
      <c r="A9" s="12">
        <v>45734</v>
      </c>
      <c r="B9" s="13" t="s">
        <v>18</v>
      </c>
      <c r="C9" s="14" t="s">
        <v>19</v>
      </c>
      <c r="D9" s="13" t="s">
        <v>20</v>
      </c>
      <c r="E9" s="13" t="s">
        <v>21</v>
      </c>
      <c r="F9" s="15">
        <f t="shared" ref="F9:F12" si="1">1466+20</f>
        <v>1486</v>
      </c>
      <c r="G9" s="15">
        <v>0.28</v>
      </c>
      <c r="H9" s="16">
        <f t="shared" si="0"/>
        <v>416.08</v>
      </c>
    </row>
    <row r="10" spans="1:8">
      <c r="A10" s="17"/>
      <c r="B10" s="15"/>
      <c r="C10" s="18"/>
      <c r="D10" s="13"/>
      <c r="E10" s="15" t="s">
        <v>13</v>
      </c>
      <c r="F10" s="15">
        <f t="shared" si="1"/>
        <v>1486</v>
      </c>
      <c r="G10" s="15">
        <v>0.1</v>
      </c>
      <c r="H10" s="16">
        <f t="shared" si="0"/>
        <v>148.6</v>
      </c>
    </row>
    <row r="11" spans="1:8">
      <c r="A11" s="17"/>
      <c r="B11" s="15"/>
      <c r="C11" s="18"/>
      <c r="D11" s="13"/>
      <c r="E11" s="13" t="s">
        <v>22</v>
      </c>
      <c r="F11" s="15">
        <f t="shared" si="1"/>
        <v>1486</v>
      </c>
      <c r="G11" s="15">
        <v>0.13</v>
      </c>
      <c r="H11" s="16">
        <f t="shared" si="0"/>
        <v>193.18</v>
      </c>
    </row>
    <row r="12" spans="1:8">
      <c r="A12" s="20"/>
      <c r="B12" s="15"/>
      <c r="C12" s="18"/>
      <c r="D12" s="13"/>
      <c r="E12" s="15" t="s">
        <v>23</v>
      </c>
      <c r="F12" s="15">
        <f t="shared" si="1"/>
        <v>1486</v>
      </c>
      <c r="G12" s="15">
        <v>0.58</v>
      </c>
      <c r="H12" s="16">
        <f t="shared" si="0"/>
        <v>861.88</v>
      </c>
    </row>
    <row r="13" spans="1:8">
      <c r="A13" s="21">
        <v>45736</v>
      </c>
      <c r="B13" s="15"/>
      <c r="C13" s="18"/>
      <c r="D13" s="13"/>
      <c r="E13" s="15" t="s">
        <v>16</v>
      </c>
      <c r="F13" s="15">
        <f>1486*4</f>
        <v>5944</v>
      </c>
      <c r="G13" s="15">
        <v>0.042</v>
      </c>
      <c r="H13" s="16">
        <f t="shared" si="0"/>
        <v>249.648</v>
      </c>
    </row>
    <row r="14" spans="1:8">
      <c r="A14" s="12">
        <v>45733</v>
      </c>
      <c r="B14" s="13" t="s">
        <v>24</v>
      </c>
      <c r="C14" s="14" t="s">
        <v>25</v>
      </c>
      <c r="D14" s="13" t="s">
        <v>26</v>
      </c>
      <c r="E14" s="22" t="s">
        <v>12</v>
      </c>
      <c r="F14" s="15">
        <f t="shared" ref="F14:F18" si="2">13855+2936+10</f>
        <v>16801</v>
      </c>
      <c r="G14" s="15">
        <v>0.28</v>
      </c>
      <c r="H14" s="16">
        <f t="shared" si="0"/>
        <v>4704.28</v>
      </c>
    </row>
    <row r="15" spans="1:8">
      <c r="A15" s="17"/>
      <c r="B15" s="15"/>
      <c r="C15" s="18"/>
      <c r="D15" s="13"/>
      <c r="E15" s="15" t="s">
        <v>13</v>
      </c>
      <c r="F15" s="15">
        <f t="shared" si="2"/>
        <v>16801</v>
      </c>
      <c r="G15" s="15">
        <v>0.1</v>
      </c>
      <c r="H15" s="16">
        <f t="shared" si="0"/>
        <v>1680.1</v>
      </c>
    </row>
    <row r="16" spans="1:8">
      <c r="A16" s="17"/>
      <c r="B16" s="15"/>
      <c r="C16" s="18"/>
      <c r="D16" s="13"/>
      <c r="E16" s="15" t="s">
        <v>15</v>
      </c>
      <c r="F16" s="15">
        <v>734</v>
      </c>
      <c r="G16" s="15">
        <v>0.24</v>
      </c>
      <c r="H16" s="16">
        <f t="shared" si="0"/>
        <v>176.16</v>
      </c>
    </row>
    <row r="17" spans="1:8">
      <c r="A17" s="17"/>
      <c r="B17" s="15"/>
      <c r="C17" s="18"/>
      <c r="D17" s="13"/>
      <c r="E17" s="15" t="s">
        <v>16</v>
      </c>
      <c r="F17" s="15">
        <f>16801*4</f>
        <v>67204</v>
      </c>
      <c r="G17" s="15">
        <v>0.042</v>
      </c>
      <c r="H17" s="16">
        <f t="shared" si="0"/>
        <v>2822.568</v>
      </c>
    </row>
    <row r="18" spans="1:8">
      <c r="A18" s="20"/>
      <c r="B18" s="15"/>
      <c r="C18" s="18"/>
      <c r="D18" s="13"/>
      <c r="E18" s="13" t="s">
        <v>22</v>
      </c>
      <c r="F18" s="15">
        <f t="shared" si="2"/>
        <v>16801</v>
      </c>
      <c r="G18" s="15">
        <v>0.13</v>
      </c>
      <c r="H18" s="16">
        <f t="shared" si="0"/>
        <v>2184.13</v>
      </c>
    </row>
    <row r="19" spans="1:8">
      <c r="A19" s="12">
        <v>45734</v>
      </c>
      <c r="B19" s="13" t="s">
        <v>27</v>
      </c>
      <c r="C19" s="14" t="s">
        <v>28</v>
      </c>
      <c r="D19" s="13" t="s">
        <v>29</v>
      </c>
      <c r="E19" s="13" t="s">
        <v>12</v>
      </c>
      <c r="F19" s="15">
        <f t="shared" ref="F19:F23" si="3">19735+4408+10</f>
        <v>24153</v>
      </c>
      <c r="G19" s="15">
        <v>0.28</v>
      </c>
      <c r="H19" s="16">
        <f t="shared" si="0"/>
        <v>6762.84</v>
      </c>
    </row>
    <row r="20" spans="1:8">
      <c r="A20" s="17"/>
      <c r="B20" s="15"/>
      <c r="C20" s="18"/>
      <c r="D20" s="13"/>
      <c r="E20" s="15" t="s">
        <v>13</v>
      </c>
      <c r="F20" s="15">
        <f t="shared" si="3"/>
        <v>24153</v>
      </c>
      <c r="G20" s="15">
        <v>0.1</v>
      </c>
      <c r="H20" s="16">
        <f t="shared" si="0"/>
        <v>2415.3</v>
      </c>
    </row>
    <row r="21" spans="1:8">
      <c r="A21" s="17"/>
      <c r="B21" s="15"/>
      <c r="C21" s="18"/>
      <c r="D21" s="13"/>
      <c r="E21" s="15" t="s">
        <v>15</v>
      </c>
      <c r="F21" s="15">
        <v>1102</v>
      </c>
      <c r="G21" s="15">
        <v>0.24</v>
      </c>
      <c r="H21" s="16">
        <f t="shared" si="0"/>
        <v>264.48</v>
      </c>
    </row>
    <row r="22" spans="1:8">
      <c r="A22" s="17"/>
      <c r="B22" s="15"/>
      <c r="C22" s="18"/>
      <c r="D22" s="13"/>
      <c r="E22" s="15" t="s">
        <v>16</v>
      </c>
      <c r="F22" s="15">
        <f>24153*4</f>
        <v>96612</v>
      </c>
      <c r="G22" s="15">
        <v>0.042</v>
      </c>
      <c r="H22" s="16">
        <f t="shared" si="0"/>
        <v>4057.704</v>
      </c>
    </row>
    <row r="23" spans="1:8">
      <c r="A23" s="20"/>
      <c r="B23" s="15"/>
      <c r="C23" s="18"/>
      <c r="D23" s="13"/>
      <c r="E23" s="13" t="s">
        <v>22</v>
      </c>
      <c r="F23" s="15">
        <f t="shared" si="3"/>
        <v>24153</v>
      </c>
      <c r="G23" s="15">
        <v>0.13</v>
      </c>
      <c r="H23" s="16">
        <f t="shared" si="0"/>
        <v>3139.89</v>
      </c>
    </row>
    <row r="24" spans="1:8">
      <c r="A24" s="12">
        <v>45738</v>
      </c>
      <c r="B24" s="13" t="s">
        <v>30</v>
      </c>
      <c r="C24" s="14" t="s">
        <v>31</v>
      </c>
      <c r="D24" s="13" t="s">
        <v>32</v>
      </c>
      <c r="E24" s="13" t="s">
        <v>12</v>
      </c>
      <c r="F24" s="15">
        <v>17841</v>
      </c>
      <c r="G24" s="15">
        <v>0.28</v>
      </c>
      <c r="H24" s="16">
        <f t="shared" si="0"/>
        <v>4995.48</v>
      </c>
    </row>
    <row r="25" spans="1:8">
      <c r="A25" s="17"/>
      <c r="B25" s="15"/>
      <c r="C25" s="18"/>
      <c r="D25" s="13"/>
      <c r="E25" s="15" t="s">
        <v>13</v>
      </c>
      <c r="F25" s="15">
        <f>6739+8166+2936</f>
        <v>17841</v>
      </c>
      <c r="G25" s="15">
        <v>0.1</v>
      </c>
      <c r="H25" s="16">
        <f t="shared" si="0"/>
        <v>1784.1</v>
      </c>
    </row>
    <row r="26" spans="1:8">
      <c r="A26" s="17"/>
      <c r="B26" s="15"/>
      <c r="C26" s="18"/>
      <c r="D26" s="13"/>
      <c r="E26" s="15" t="s">
        <v>15</v>
      </c>
      <c r="F26" s="15">
        <v>734</v>
      </c>
      <c r="G26" s="15">
        <v>0.24</v>
      </c>
      <c r="H26" s="16">
        <f t="shared" si="0"/>
        <v>176.16</v>
      </c>
    </row>
    <row r="27" spans="1:8">
      <c r="A27" s="17"/>
      <c r="B27" s="15"/>
      <c r="C27" s="18"/>
      <c r="D27" s="13"/>
      <c r="E27" s="15" t="s">
        <v>16</v>
      </c>
      <c r="F27" s="15">
        <f>17841*4</f>
        <v>71364</v>
      </c>
      <c r="G27" s="15">
        <v>0.042</v>
      </c>
      <c r="H27" s="16">
        <f t="shared" si="0"/>
        <v>2997.288</v>
      </c>
    </row>
    <row r="28" spans="1:8">
      <c r="A28" s="20"/>
      <c r="B28" s="15"/>
      <c r="C28" s="18"/>
      <c r="D28" s="13"/>
      <c r="E28" s="13" t="s">
        <v>22</v>
      </c>
      <c r="F28" s="15">
        <f>6739+8166+2936</f>
        <v>17841</v>
      </c>
      <c r="G28" s="15">
        <v>0.13</v>
      </c>
      <c r="H28" s="16">
        <f t="shared" si="0"/>
        <v>2319.33</v>
      </c>
    </row>
    <row r="29" spans="1:8">
      <c r="A29" s="23">
        <v>45746</v>
      </c>
      <c r="B29" s="24">
        <v>23642</v>
      </c>
      <c r="C29" s="25" t="s">
        <v>33</v>
      </c>
      <c r="D29" s="24" t="s">
        <v>34</v>
      </c>
      <c r="E29" s="24" t="s">
        <v>12</v>
      </c>
      <c r="F29" s="26">
        <v>4194</v>
      </c>
      <c r="G29" s="26">
        <v>0.28</v>
      </c>
      <c r="H29" s="27">
        <f t="shared" si="0"/>
        <v>1174.32</v>
      </c>
    </row>
    <row r="30" spans="1:8">
      <c r="A30" s="28"/>
      <c r="B30" s="26"/>
      <c r="C30" s="29"/>
      <c r="D30" s="24"/>
      <c r="E30" s="26" t="s">
        <v>13</v>
      </c>
      <c r="F30" s="26">
        <v>4194</v>
      </c>
      <c r="G30" s="26">
        <v>0.1</v>
      </c>
      <c r="H30" s="27">
        <f t="shared" si="0"/>
        <v>419.4</v>
      </c>
    </row>
    <row r="31" spans="1:8">
      <c r="A31" s="28"/>
      <c r="B31" s="26"/>
      <c r="C31" s="29"/>
      <c r="D31" s="24"/>
      <c r="E31" s="26" t="s">
        <v>16</v>
      </c>
      <c r="F31" s="26">
        <f>4194*4</f>
        <v>16776</v>
      </c>
      <c r="G31" s="26">
        <v>0.042</v>
      </c>
      <c r="H31" s="27">
        <f t="shared" si="0"/>
        <v>704.592</v>
      </c>
    </row>
    <row r="32" spans="1:8">
      <c r="A32" s="30"/>
      <c r="B32" s="26"/>
      <c r="C32" s="29"/>
      <c r="D32" s="24"/>
      <c r="E32" s="24" t="s">
        <v>22</v>
      </c>
      <c r="F32" s="26">
        <v>4194</v>
      </c>
      <c r="G32" s="26">
        <v>0.13</v>
      </c>
      <c r="H32" s="27">
        <f t="shared" si="0"/>
        <v>545.22</v>
      </c>
    </row>
    <row r="33" ht="28" spans="1:8">
      <c r="A33" s="31">
        <v>45768</v>
      </c>
      <c r="B33" s="32">
        <v>23642</v>
      </c>
      <c r="C33" s="33" t="s">
        <v>35</v>
      </c>
      <c r="D33" s="32" t="s">
        <v>32</v>
      </c>
      <c r="E33" s="34" t="s">
        <v>36</v>
      </c>
      <c r="F33" s="34">
        <f>520*4</f>
        <v>2080</v>
      </c>
      <c r="G33" s="34">
        <v>0.042</v>
      </c>
      <c r="H33" s="35">
        <f t="shared" si="0"/>
        <v>87.36</v>
      </c>
    </row>
    <row r="34" spans="1:8">
      <c r="A34" s="36"/>
      <c r="B34" s="37"/>
      <c r="C34" s="38"/>
      <c r="D34" s="37"/>
      <c r="E34" s="39"/>
      <c r="F34" s="39"/>
      <c r="G34" s="39"/>
      <c r="H34" s="40">
        <f>SUM(H3:H33)</f>
        <v>51726.816</v>
      </c>
    </row>
    <row r="36" ht="28.5" spans="1:10">
      <c r="A36" s="41" t="s">
        <v>37</v>
      </c>
      <c r="B36" s="41"/>
      <c r="C36" s="41"/>
      <c r="D36" s="41"/>
      <c r="E36" s="41"/>
      <c r="F36" s="41"/>
      <c r="G36" s="41"/>
      <c r="H36" s="41"/>
      <c r="I36" s="41"/>
      <c r="J36" s="41"/>
    </row>
    <row r="37" ht="29" spans="1:10">
      <c r="A37" s="42" t="s">
        <v>38</v>
      </c>
      <c r="B37" s="42" t="s">
        <v>39</v>
      </c>
      <c r="C37" s="42" t="s">
        <v>40</v>
      </c>
      <c r="D37" s="43" t="s">
        <v>41</v>
      </c>
      <c r="E37" s="42" t="s">
        <v>42</v>
      </c>
      <c r="F37" s="44" t="s">
        <v>43</v>
      </c>
      <c r="G37" s="42" t="s">
        <v>44</v>
      </c>
      <c r="H37" s="42" t="s">
        <v>45</v>
      </c>
      <c r="I37" s="43" t="s">
        <v>46</v>
      </c>
      <c r="J37" s="42" t="s">
        <v>47</v>
      </c>
    </row>
    <row r="38" ht="43" spans="1:10">
      <c r="A38" s="42"/>
      <c r="B38" s="42"/>
      <c r="C38" s="42"/>
      <c r="D38" s="45" t="s">
        <v>48</v>
      </c>
      <c r="E38" s="42"/>
      <c r="F38" s="46" t="s">
        <v>49</v>
      </c>
      <c r="G38" s="42"/>
      <c r="H38" s="42"/>
      <c r="I38" s="51" t="s">
        <v>50</v>
      </c>
      <c r="J38" s="42"/>
    </row>
    <row r="39" ht="35" spans="1:10">
      <c r="A39" s="47">
        <v>1</v>
      </c>
      <c r="B39" s="48">
        <v>45823</v>
      </c>
      <c r="C39" s="42" t="s">
        <v>51</v>
      </c>
      <c r="D39" s="49" t="s">
        <v>52</v>
      </c>
      <c r="E39" s="42" t="s">
        <v>53</v>
      </c>
      <c r="F39" s="42" t="s">
        <v>53</v>
      </c>
      <c r="G39" s="42" t="s">
        <v>53</v>
      </c>
      <c r="H39" s="42" t="s">
        <v>53</v>
      </c>
      <c r="I39" s="52">
        <v>51726.816</v>
      </c>
      <c r="J39" s="53"/>
    </row>
  </sheetData>
  <autoFilter xmlns:etc="http://www.wps.cn/officeDocument/2017/etCustomData" ref="A1:H34" etc:filterBottomFollowUsedRange="0">
    <extLst/>
  </autoFilter>
  <mergeCells count="33">
    <mergeCell ref="A1:H1"/>
    <mergeCell ref="A36:J36"/>
    <mergeCell ref="A3:A8"/>
    <mergeCell ref="A9:A12"/>
    <mergeCell ref="A14:A18"/>
    <mergeCell ref="A19:A23"/>
    <mergeCell ref="A24:A28"/>
    <mergeCell ref="A29:A32"/>
    <mergeCell ref="A37:A38"/>
    <mergeCell ref="B3:B8"/>
    <mergeCell ref="B9:B13"/>
    <mergeCell ref="B14:B18"/>
    <mergeCell ref="B19:B23"/>
    <mergeCell ref="B24:B28"/>
    <mergeCell ref="B29:B32"/>
    <mergeCell ref="B37:B38"/>
    <mergeCell ref="C3:C8"/>
    <mergeCell ref="C9:C13"/>
    <mergeCell ref="C14:C18"/>
    <mergeCell ref="C19:C23"/>
    <mergeCell ref="C24:C28"/>
    <mergeCell ref="C29:C32"/>
    <mergeCell ref="C37:C38"/>
    <mergeCell ref="D3:D8"/>
    <mergeCell ref="D9:D13"/>
    <mergeCell ref="D14:D18"/>
    <mergeCell ref="D19:D23"/>
    <mergeCell ref="D24:D28"/>
    <mergeCell ref="D29:D32"/>
    <mergeCell ref="E37:E38"/>
    <mergeCell ref="G37:G38"/>
    <mergeCell ref="H37:H38"/>
    <mergeCell ref="J37:J38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2025-06-15T14:54:27Z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