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80" windowHeight="12375" firstSheet="1" activeTab="2"/>
  </bookViews>
  <sheets>
    <sheet name="2025-1月-已开" sheetId="21" state="hidden" r:id="rId1"/>
    <sheet name="2025-2月未对账" sheetId="22" r:id="rId2"/>
    <sheet name="2025-3月未对账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<sst xmlns="http://schemas.openxmlformats.org/spreadsheetml/2006/main" count="123" uniqueCount="60">
  <si>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</si>
  <si>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</si>
  <si>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</si>
  <si>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</si>
  <si>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</si>
  <si>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</si>
  <si>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</si>
  <si>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</si>
  <si>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</si>
  <si>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</si>
  <si>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抬头开凯瑞蒂芙</t>
  </si>
  <si>
    <t>Stella</t>
  </si>
  <si>
    <t>/</t>
  </si>
  <si>
    <t>RBSKYD002</t>
  </si>
  <si>
    <t>PAULA 1151-008-712/800
Cambodia 女上 加单</t>
  </si>
  <si>
    <t>白色缎带洗标CLBCGEN003*4页-60*25mm（加页码）</t>
  </si>
  <si>
    <t>342.45开到8801款里
77.7开到0751款里
剩下316.95元下次开</t>
  </si>
  <si>
    <t>白织标-55*10mm
BERSHKA_LABEL_WHITE_07B(BKWOL24005)</t>
  </si>
  <si>
    <t>17663
17666</t>
  </si>
  <si>
    <t>RBSKYD003
除主上浮5%</t>
  </si>
  <si>
    <t>JALISCO 0745-008-711
Cambodia 女裙</t>
  </si>
  <si>
    <t>白色吊牌HPBCGEN001-60*95mm</t>
  </si>
  <si>
    <r>
      <rPr>
        <u/>
        <sz val="11"/>
        <color theme="1"/>
        <rFont val="宋体"/>
        <charset val="134"/>
        <scheme val="minor"/>
      </rPr>
      <t>105元开到0751款里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21000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16800</t>
    </r>
    <r>
      <rPr>
        <sz val="11"/>
        <color theme="1"/>
        <rFont val="宋体"/>
        <charset val="134"/>
        <scheme val="minor"/>
      </rPr>
      <t>元，调整单价，备注款号</t>
    </r>
  </si>
  <si>
    <t>黑色吊绳 MRBCGEN004-320*1.5mm</t>
  </si>
  <si>
    <t>白色缎带洗标CLBCGEN003*5页-60*25mm（加页码）</t>
  </si>
  <si>
    <t>76005
76006
76007
76008</t>
  </si>
  <si>
    <t>RBSKYD004</t>
  </si>
  <si>
    <t>APPLE 8801-008-164/251
Cambodia 女上</t>
  </si>
  <si>
    <r>
      <rPr>
        <sz val="11"/>
        <color theme="1"/>
        <rFont val="宋体"/>
        <charset val="134"/>
        <scheme val="minor"/>
      </rPr>
      <t>开2张，备注款号：
1. 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36000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29376</t>
    </r>
    <r>
      <rPr>
        <sz val="11"/>
        <color theme="1"/>
        <rFont val="宋体"/>
        <charset val="134"/>
        <scheme val="minor"/>
      </rPr>
      <t>元
2.品名“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24480</t>
    </r>
    <r>
      <rPr>
        <sz val="11"/>
        <color theme="1"/>
        <rFont val="宋体"/>
        <charset val="134"/>
        <scheme val="minor"/>
      </rPr>
      <t>元</t>
    </r>
  </si>
  <si>
    <t>白色缎带洗标CLBCGEN003*5页-60*25mm（加页码）-164色</t>
  </si>
  <si>
    <t>白色缎带洗标CLBCGEN003*5页-60*25mm（加页码）-251色</t>
  </si>
  <si>
    <t>RBSKKR005
上浮5%</t>
  </si>
  <si>
    <t>RONALD 3809-008-711
Cambodia 女上</t>
  </si>
  <si>
    <r>
      <rPr>
        <u/>
        <sz val="11"/>
        <color theme="1"/>
        <rFont val="宋体"/>
        <charset val="134"/>
        <scheme val="minor"/>
      </rPr>
      <t>2603.55元开到8801款里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17000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13872</t>
    </r>
    <r>
      <rPr>
        <sz val="11"/>
        <color theme="1"/>
        <rFont val="宋体"/>
        <charset val="134"/>
        <scheme val="minor"/>
      </rPr>
      <t>元，调整单价，备注款号</t>
    </r>
  </si>
  <si>
    <t>白色缎带洗标CLBCGEN003*2页-60*25mm（加页码）-成分更新</t>
  </si>
  <si>
    <t xml:space="preserve"> </t>
  </si>
  <si>
    <t>18686
18687
18688</t>
  </si>
  <si>
    <t>RBSKKR006
上浮5%</t>
  </si>
  <si>
    <t>DENIA 0751-008-100
Cambodia 女上</t>
  </si>
  <si>
    <r>
      <rPr>
        <sz val="11"/>
        <color theme="1"/>
        <rFont val="宋体"/>
        <charset val="134"/>
        <scheme val="minor"/>
      </rPr>
      <t>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30450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24847.2</t>
    </r>
    <r>
      <rPr>
        <sz val="11"/>
        <color theme="1"/>
        <rFont val="宋体"/>
        <charset val="134"/>
        <scheme val="minor"/>
      </rPr>
      <t>元，调整单价，备注款号</t>
    </r>
  </si>
  <si>
    <t>合计</t>
  </si>
  <si>
    <t>总开票金额109375.2元</t>
  </si>
  <si>
    <t>RBSKKR007</t>
  </si>
  <si>
    <t>DENIA SF 0751-222-100
Cambodia 女上</t>
  </si>
  <si>
    <t>价格贴：红 BKSKR24002 蓝 BKSKR24001</t>
  </si>
  <si>
    <t>1月剩余未开票</t>
  </si>
  <si>
    <t>备注款号0751/222，加总开一张一行，数量2100，金额2360.95，调整单价</t>
  </si>
  <si>
    <t>23072
23073</t>
  </si>
  <si>
    <t>RBSKKR008</t>
  </si>
  <si>
    <t>JALISCO 0745-128-711
China 女裙</t>
  </si>
  <si>
    <t>备注款号，加总开一张一行，数量6000，总金额4357.25，调整单价</t>
  </si>
  <si>
    <t>23085
23086</t>
  </si>
  <si>
    <t>RBSKKR009</t>
  </si>
  <si>
    <t>RONALD 3809-128-711
China 女上</t>
  </si>
  <si>
    <t>备注款号，加总开一张一行，数量5600，总金额4302.87，调整单价</t>
  </si>
  <si>
    <t>白色缎带洗标CLBCGEN003*6页-60*25mm（加页码）</t>
  </si>
  <si>
    <t>77256
77257</t>
  </si>
  <si>
    <t>RBSKKR010</t>
  </si>
  <si>
    <t>APPLE 8801-128-251
China 女上</t>
  </si>
  <si>
    <t>备注款号，加总开一张一行，数量2300，总金额1564.92，调整单价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</si>
</sst>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_ "/>
    <numFmt numFmtId="181" formatCode="0.00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14" fontId="6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78" fontId="6" fillId="6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14" fillId="2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81" fontId="0" fillId="0" borderId="1" xfId="0" applyNumberFormat="1" applyFill="1" applyBorder="1">
      <alignment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7" fontId="6" fillId="4" borderId="4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14" fillId="4" borderId="4" xfId="0" applyNumberFormat="1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14" fillId="5" borderId="4" xfId="0" applyNumberFormat="1" applyFont="1" applyFill="1" applyBorder="1" applyAlignment="1">
      <alignment horizontal="center" vertical="center"/>
    </xf>
    <xf numFmtId="177" fontId="6" fillId="6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6" borderId="0" xfId="0" applyNumberFormat="1" applyFont="1" applyFill="1" applyAlignment="1">
      <alignment horizontal="center" vertical="center"/>
    </xf>
    <xf numFmtId="0" fontId="0" fillId="7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view="pageBreakPreview" zoomScaleNormal="100" workbookViewId="0">
      <selection activeCell="J3" sqref="J3:J5"/>
    </sheetView>
  </sheetViews>
  <sheetFormatPr defaultColWidth="8.725" defaultRowHeight="13.5"/>
  <cols>
    <col min="1" max="1" width="16" style="1" customWidth="1"/>
    <col min="2" max="2" width="13" style="1" customWidth="1"/>
    <col min="3" max="3" width="9.09166666666667" style="1" customWidth="1"/>
    <col min="4" max="4" width="15" style="1" customWidth="1"/>
    <col min="5" max="5" width="24.8166666666667" style="1" customWidth="1"/>
    <col min="6" max="6" width="66.0916666666667" style="1" customWidth="1"/>
    <col min="7" max="7" width="9.45833333333333" style="1" customWidth="1"/>
    <col min="8" max="8" width="8.725" style="1" customWidth="1"/>
    <col min="9" max="9" width="13.6333333333333" style="1" customWidth="1"/>
    <col min="10" max="10" width="23" style="1" customWidth="1"/>
    <col min="11" max="11" width="9.25833333333333" style="1"/>
    <col min="12" max="12" width="9" style="1" customWidth="1"/>
    <col min="13" max="16384" width="8.725" style="1"/>
  </cols>
  <sheetData>
    <row r="1" s="1" customFormat="1" ht="20.25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7" t="s">
        <v>9</v>
      </c>
      <c r="J2" s="87" t="s">
        <v>10</v>
      </c>
    </row>
    <row r="3" s="1" customFormat="1" ht="16.5" spans="1:12">
      <c r="A3" s="33">
        <v>45645</v>
      </c>
      <c r="B3" s="33" t="s">
        <v>11</v>
      </c>
      <c r="C3" s="34" t="s">
        <v>12</v>
      </c>
      <c r="D3" s="35" t="s">
        <v>13</v>
      </c>
      <c r="E3" s="36" t="s">
        <v>14</v>
      </c>
      <c r="F3" s="37" t="s">
        <v>15</v>
      </c>
      <c r="G3" s="37">
        <v>10800</v>
      </c>
      <c r="H3" s="38">
        <v>0.042</v>
      </c>
      <c r="I3" s="88">
        <f t="shared" ref="I3:I7" si="0">G3*H3</f>
        <v>453.6</v>
      </c>
      <c r="J3" s="89" t="s">
        <v>16</v>
      </c>
      <c r="K3" s="90"/>
      <c r="L3" s="91"/>
    </row>
    <row r="4" s="1" customFormat="1" ht="33" spans="1:12">
      <c r="A4" s="33"/>
      <c r="B4" s="33"/>
      <c r="C4" s="34"/>
      <c r="D4" s="35"/>
      <c r="E4" s="36"/>
      <c r="F4" s="34" t="s">
        <v>17</v>
      </c>
      <c r="G4" s="37">
        <v>2700</v>
      </c>
      <c r="H4" s="38">
        <v>0.105</v>
      </c>
      <c r="I4" s="88">
        <f t="shared" si="0"/>
        <v>283.5</v>
      </c>
      <c r="J4" s="92"/>
      <c r="K4" s="93"/>
      <c r="L4" s="91"/>
    </row>
    <row r="5" s="1" customFormat="1" ht="17.25" spans="1:12">
      <c r="A5" s="39"/>
      <c r="B5" s="39"/>
      <c r="C5" s="40"/>
      <c r="D5" s="41"/>
      <c r="E5" s="42"/>
      <c r="F5" s="34"/>
      <c r="G5" s="37"/>
      <c r="H5" s="38"/>
      <c r="I5" s="94">
        <f>SUM(I3:I4)</f>
        <v>737.1</v>
      </c>
      <c r="J5" s="92"/>
      <c r="K5" s="95"/>
      <c r="L5" s="91">
        <f>K3-I5</f>
        <v>-737.1</v>
      </c>
    </row>
    <row r="6" s="1" customFormat="1" ht="16.5" spans="1:12">
      <c r="A6" s="43">
        <v>45657</v>
      </c>
      <c r="B6" s="43" t="s">
        <v>11</v>
      </c>
      <c r="C6" s="44" t="s">
        <v>18</v>
      </c>
      <c r="D6" s="45" t="s">
        <v>19</v>
      </c>
      <c r="E6" s="46" t="s">
        <v>20</v>
      </c>
      <c r="F6" s="47" t="s">
        <v>21</v>
      </c>
      <c r="G6" s="47">
        <v>21000</v>
      </c>
      <c r="H6" s="48">
        <v>0.294</v>
      </c>
      <c r="I6" s="96">
        <f t="shared" si="0"/>
        <v>6174</v>
      </c>
      <c r="J6" s="89" t="s">
        <v>22</v>
      </c>
      <c r="K6" s="97">
        <f>L8*1.05</f>
        <v>16800</v>
      </c>
      <c r="L6" s="91"/>
    </row>
    <row r="7" s="1" customFormat="1" ht="16.5" spans="1:12">
      <c r="A7" s="49"/>
      <c r="B7" s="50"/>
      <c r="C7" s="49"/>
      <c r="D7" s="51"/>
      <c r="E7" s="52"/>
      <c r="F7" s="47" t="s">
        <v>23</v>
      </c>
      <c r="G7" s="47">
        <v>21000</v>
      </c>
      <c r="H7" s="48">
        <v>0.116</v>
      </c>
      <c r="I7" s="96">
        <f t="shared" si="0"/>
        <v>2436</v>
      </c>
      <c r="J7" s="92"/>
      <c r="K7" s="98"/>
      <c r="L7" s="91"/>
    </row>
    <row r="8" s="1" customFormat="1" ht="16.5" spans="1:12">
      <c r="A8" s="49"/>
      <c r="B8" s="50"/>
      <c r="C8" s="49"/>
      <c r="D8" s="51"/>
      <c r="E8" s="52"/>
      <c r="F8" s="53" t="s">
        <v>24</v>
      </c>
      <c r="G8" s="47">
        <v>105000</v>
      </c>
      <c r="H8" s="54">
        <v>0.059</v>
      </c>
      <c r="I8" s="96">
        <v>6195</v>
      </c>
      <c r="J8" s="92"/>
      <c r="K8" s="98"/>
      <c r="L8" s="91">
        <v>16000</v>
      </c>
    </row>
    <row r="9" s="1" customFormat="1" ht="33" spans="1:12">
      <c r="A9" s="49"/>
      <c r="B9" s="50"/>
      <c r="C9" s="49"/>
      <c r="D9" s="51"/>
      <c r="E9" s="52"/>
      <c r="F9" s="44" t="s">
        <v>17</v>
      </c>
      <c r="G9" s="47">
        <v>20000</v>
      </c>
      <c r="H9" s="54">
        <v>0.105</v>
      </c>
      <c r="I9" s="96">
        <f t="shared" ref="I9:I13" si="1">G9*H9</f>
        <v>2100</v>
      </c>
      <c r="J9" s="92"/>
      <c r="K9" s="98"/>
      <c r="L9" s="99">
        <f>16800/21000</f>
        <v>0.8</v>
      </c>
    </row>
    <row r="10" s="1" customFormat="1" ht="17.25" spans="1:12">
      <c r="A10" s="49"/>
      <c r="B10" s="50"/>
      <c r="C10" s="49"/>
      <c r="D10" s="51"/>
      <c r="E10" s="52"/>
      <c r="F10" s="44"/>
      <c r="G10" s="47"/>
      <c r="H10" s="54"/>
      <c r="I10" s="100">
        <f>SUM(I6:I9)</f>
        <v>16905</v>
      </c>
      <c r="J10" s="92"/>
      <c r="K10" s="101"/>
      <c r="L10" s="91">
        <f>K6-I10</f>
        <v>-105</v>
      </c>
    </row>
    <row r="11" s="1" customFormat="1" ht="16.5" spans="1:12">
      <c r="A11" s="55">
        <v>45657</v>
      </c>
      <c r="B11" s="55" t="s">
        <v>11</v>
      </c>
      <c r="C11" s="56" t="s">
        <v>25</v>
      </c>
      <c r="D11" s="57" t="s">
        <v>26</v>
      </c>
      <c r="E11" s="58" t="s">
        <v>27</v>
      </c>
      <c r="F11" s="59" t="s">
        <v>21</v>
      </c>
      <c r="G11" s="59">
        <v>66000</v>
      </c>
      <c r="H11" s="60">
        <v>0.294</v>
      </c>
      <c r="I11" s="102">
        <f t="shared" si="1"/>
        <v>19404</v>
      </c>
      <c r="J11" s="103" t="s">
        <v>28</v>
      </c>
      <c r="K11" s="97">
        <f>0.816*66000</f>
        <v>53856</v>
      </c>
      <c r="L11" s="91"/>
    </row>
    <row r="12" s="1" customFormat="1" ht="16.5" spans="1:12">
      <c r="A12" s="61"/>
      <c r="B12" s="62"/>
      <c r="C12" s="61"/>
      <c r="D12" s="63"/>
      <c r="E12" s="64"/>
      <c r="F12" s="59" t="s">
        <v>23</v>
      </c>
      <c r="G12" s="59">
        <v>66000</v>
      </c>
      <c r="H12" s="60">
        <v>0.116</v>
      </c>
      <c r="I12" s="102">
        <f t="shared" si="1"/>
        <v>7656</v>
      </c>
      <c r="J12" s="92"/>
      <c r="K12" s="98"/>
      <c r="L12" s="91"/>
    </row>
    <row r="13" s="1" customFormat="1" ht="16.5" spans="1:12">
      <c r="A13" s="61"/>
      <c r="B13" s="62"/>
      <c r="C13" s="61"/>
      <c r="D13" s="63"/>
      <c r="E13" s="64"/>
      <c r="F13" s="65" t="s">
        <v>29</v>
      </c>
      <c r="G13" s="59">
        <v>150000</v>
      </c>
      <c r="H13" s="60">
        <v>0.042</v>
      </c>
      <c r="I13" s="102">
        <f t="shared" si="1"/>
        <v>6300</v>
      </c>
      <c r="J13" s="92"/>
      <c r="K13" s="98"/>
      <c r="L13" s="91">
        <f>I16-L5-L22</f>
        <v>54250.65</v>
      </c>
    </row>
    <row r="14" s="1" customFormat="1" ht="16.5" spans="1:12">
      <c r="A14" s="61"/>
      <c r="B14" s="62"/>
      <c r="C14" s="61"/>
      <c r="D14" s="63"/>
      <c r="E14" s="64"/>
      <c r="F14" s="65" t="s">
        <v>30</v>
      </c>
      <c r="G14" s="59">
        <v>180000</v>
      </c>
      <c r="H14" s="66">
        <v>0.059</v>
      </c>
      <c r="I14" s="102">
        <v>10620</v>
      </c>
      <c r="J14" s="92"/>
      <c r="K14" s="98"/>
      <c r="L14" s="91">
        <v>52800</v>
      </c>
    </row>
    <row r="15" s="1" customFormat="1" ht="33" spans="1:12">
      <c r="A15" s="61"/>
      <c r="B15" s="62"/>
      <c r="C15" s="61"/>
      <c r="D15" s="63"/>
      <c r="E15" s="64"/>
      <c r="F15" s="56" t="s">
        <v>17</v>
      </c>
      <c r="G15" s="59">
        <v>66000</v>
      </c>
      <c r="H15" s="66">
        <v>0.105</v>
      </c>
      <c r="I15" s="102">
        <f t="shared" ref="I15:I18" si="2">G15*H15</f>
        <v>6930</v>
      </c>
      <c r="J15" s="92"/>
      <c r="K15" s="98"/>
      <c r="L15" s="104">
        <v>0.816</v>
      </c>
    </row>
    <row r="16" s="1" customFormat="1" ht="17.25" spans="1:12">
      <c r="A16" s="61"/>
      <c r="B16" s="62"/>
      <c r="C16" s="61"/>
      <c r="D16" s="63"/>
      <c r="E16" s="64"/>
      <c r="F16" s="56"/>
      <c r="G16" s="59"/>
      <c r="H16" s="66"/>
      <c r="I16" s="105">
        <f>SUM(I11:I15)</f>
        <v>50910</v>
      </c>
      <c r="J16" s="92"/>
      <c r="K16" s="101"/>
      <c r="L16" s="91">
        <f>53856-I16</f>
        <v>2946</v>
      </c>
    </row>
    <row r="17" s="1" customFormat="1" ht="16.5" spans="1:12">
      <c r="A17" s="67">
        <v>45663</v>
      </c>
      <c r="B17" s="67" t="s">
        <v>11</v>
      </c>
      <c r="C17" s="68">
        <v>18642</v>
      </c>
      <c r="D17" s="69" t="s">
        <v>31</v>
      </c>
      <c r="E17" s="70" t="s">
        <v>32</v>
      </c>
      <c r="F17" s="71" t="s">
        <v>21</v>
      </c>
      <c r="G17" s="71">
        <v>17850</v>
      </c>
      <c r="H17" s="72">
        <v>0.294</v>
      </c>
      <c r="I17" s="106">
        <f t="shared" si="2"/>
        <v>5247.9</v>
      </c>
      <c r="J17" s="89" t="s">
        <v>33</v>
      </c>
      <c r="K17" s="97">
        <f>17000*0.816</f>
        <v>13872</v>
      </c>
      <c r="L17" s="91"/>
    </row>
    <row r="18" s="1" customFormat="1" ht="16.5" spans="1:12">
      <c r="A18" s="71"/>
      <c r="B18" s="67"/>
      <c r="C18" s="71"/>
      <c r="D18" s="73"/>
      <c r="E18" s="70"/>
      <c r="F18" s="71" t="s">
        <v>23</v>
      </c>
      <c r="G18" s="71">
        <v>17850</v>
      </c>
      <c r="H18" s="72">
        <v>0.116</v>
      </c>
      <c r="I18" s="106">
        <f t="shared" si="2"/>
        <v>2070.6</v>
      </c>
      <c r="J18" s="92"/>
      <c r="K18" s="98"/>
      <c r="L18" s="91"/>
    </row>
    <row r="19" s="1" customFormat="1" ht="16.5" spans="1:12">
      <c r="A19" s="71"/>
      <c r="B19" s="67"/>
      <c r="C19" s="71"/>
      <c r="D19" s="73"/>
      <c r="E19" s="70"/>
      <c r="F19" s="71" t="s">
        <v>24</v>
      </c>
      <c r="G19" s="71">
        <v>89250</v>
      </c>
      <c r="H19" s="72">
        <v>0.059</v>
      </c>
      <c r="I19" s="106">
        <v>5265.75</v>
      </c>
      <c r="J19" s="92"/>
      <c r="K19" s="98"/>
      <c r="L19" s="91"/>
    </row>
    <row r="20" s="1" customFormat="1" ht="16.5" spans="1:12">
      <c r="A20" s="71"/>
      <c r="B20" s="67"/>
      <c r="C20" s="71"/>
      <c r="D20" s="73"/>
      <c r="E20" s="70"/>
      <c r="F20" s="71" t="s">
        <v>34</v>
      </c>
      <c r="G20" s="71">
        <v>35700</v>
      </c>
      <c r="H20" s="72">
        <v>0.059</v>
      </c>
      <c r="I20" s="106">
        <v>2106.3</v>
      </c>
      <c r="J20" s="92"/>
      <c r="K20" s="98"/>
      <c r="L20" s="91">
        <v>13600</v>
      </c>
    </row>
    <row r="21" s="1" customFormat="1" ht="16.5" spans="1:12">
      <c r="A21" s="71"/>
      <c r="B21" s="67"/>
      <c r="C21" s="71"/>
      <c r="D21" s="73"/>
      <c r="E21" s="70"/>
      <c r="F21" s="68" t="s">
        <v>35</v>
      </c>
      <c r="G21" s="71">
        <v>17000</v>
      </c>
      <c r="H21" s="72">
        <v>0.105</v>
      </c>
      <c r="I21" s="106">
        <f>G21*H21</f>
        <v>1785</v>
      </c>
      <c r="J21" s="92"/>
      <c r="K21" s="98"/>
      <c r="L21" s="99">
        <f>13872/17000</f>
        <v>0.816</v>
      </c>
    </row>
    <row r="22" s="1" customFormat="1" ht="17.25" spans="1:12">
      <c r="A22" s="71"/>
      <c r="B22" s="67"/>
      <c r="C22" s="71"/>
      <c r="D22" s="73"/>
      <c r="E22" s="70"/>
      <c r="F22" s="68"/>
      <c r="G22" s="71"/>
      <c r="H22" s="72"/>
      <c r="I22" s="107">
        <f>SUM(I17:I21)</f>
        <v>16475.55</v>
      </c>
      <c r="J22" s="92"/>
      <c r="K22" s="101"/>
      <c r="L22" s="91">
        <f>13872-I22</f>
        <v>-2603.55</v>
      </c>
    </row>
    <row r="23" s="1" customFormat="1" ht="16.5" spans="1:12">
      <c r="A23" s="74">
        <v>45665</v>
      </c>
      <c r="B23" s="74" t="s">
        <v>11</v>
      </c>
      <c r="C23" s="75" t="s">
        <v>36</v>
      </c>
      <c r="D23" s="76" t="s">
        <v>37</v>
      </c>
      <c r="E23" s="77" t="s">
        <v>38</v>
      </c>
      <c r="F23" s="78" t="s">
        <v>21</v>
      </c>
      <c r="G23" s="78">
        <v>30450</v>
      </c>
      <c r="H23" s="79">
        <v>0.294</v>
      </c>
      <c r="I23" s="108">
        <v>8952.3</v>
      </c>
      <c r="J23" s="103" t="s">
        <v>39</v>
      </c>
      <c r="K23" s="109">
        <f>30450*0.816</f>
        <v>24847.2</v>
      </c>
      <c r="L23" s="91"/>
    </row>
    <row r="24" s="1" customFormat="1" ht="16.5" spans="1:12">
      <c r="A24" s="78"/>
      <c r="B24" s="74"/>
      <c r="C24" s="78"/>
      <c r="D24" s="80"/>
      <c r="E24" s="77"/>
      <c r="F24" s="78" t="s">
        <v>23</v>
      </c>
      <c r="G24" s="78">
        <v>30450</v>
      </c>
      <c r="H24" s="79">
        <v>0.116</v>
      </c>
      <c r="I24" s="108">
        <v>3532.2</v>
      </c>
      <c r="J24" s="92"/>
      <c r="K24" s="109"/>
      <c r="L24" s="91"/>
    </row>
    <row r="25" s="1" customFormat="1" ht="16.5" spans="1:12">
      <c r="A25" s="78"/>
      <c r="B25" s="74"/>
      <c r="C25" s="78"/>
      <c r="D25" s="80"/>
      <c r="E25" s="77"/>
      <c r="F25" s="78" t="s">
        <v>24</v>
      </c>
      <c r="G25" s="78">
        <v>152250</v>
      </c>
      <c r="H25" s="79">
        <v>0.059</v>
      </c>
      <c r="I25" s="108">
        <v>8982.75</v>
      </c>
      <c r="J25" s="92"/>
      <c r="K25" s="109"/>
      <c r="L25" s="91">
        <v>24360</v>
      </c>
    </row>
    <row r="26" s="1" customFormat="1" ht="33" spans="1:12">
      <c r="A26" s="78"/>
      <c r="B26" s="74"/>
      <c r="C26" s="78"/>
      <c r="D26" s="80"/>
      <c r="E26" s="77"/>
      <c r="F26" s="75" t="s">
        <v>17</v>
      </c>
      <c r="G26" s="78">
        <v>30450</v>
      </c>
      <c r="H26" s="79">
        <v>0.105</v>
      </c>
      <c r="I26" s="108">
        <v>3197.25</v>
      </c>
      <c r="J26" s="92"/>
      <c r="K26" s="109"/>
      <c r="L26" s="99">
        <f>24847.2/30450</f>
        <v>0.816</v>
      </c>
    </row>
    <row r="27" s="1" customFormat="1" ht="17.25" spans="1:12">
      <c r="A27" s="81"/>
      <c r="B27" s="82"/>
      <c r="C27" s="81"/>
      <c r="D27" s="83"/>
      <c r="E27" s="84"/>
      <c r="F27" s="85"/>
      <c r="G27" s="81"/>
      <c r="H27" s="86"/>
      <c r="I27" s="110">
        <f>SUM(I23:I26)</f>
        <v>24664.5</v>
      </c>
      <c r="J27" s="92"/>
      <c r="K27" s="109"/>
      <c r="L27" s="91">
        <f>24847.2-I27</f>
        <v>182.700000000001</v>
      </c>
    </row>
    <row r="28" s="1" customFormat="1" ht="18.75" spans="1:10">
      <c r="A28" s="30" t="s">
        <v>40</v>
      </c>
      <c r="B28" s="30"/>
      <c r="C28" s="30"/>
      <c r="D28" s="30"/>
      <c r="E28" s="30"/>
      <c r="F28" s="30"/>
      <c r="G28" s="30"/>
      <c r="H28" s="30"/>
      <c r="I28" s="32">
        <f>SUM(I3:I4,I6:I9,I11:I15,I17:I21,I23:I26)</f>
        <v>109692.15</v>
      </c>
      <c r="J28" s="111" t="s">
        <v>41</v>
      </c>
    </row>
    <row r="29" s="1" customFormat="1" ht="17.25" spans="1:9">
      <c r="A29" s="20"/>
      <c r="B29" s="21"/>
      <c r="C29" s="20"/>
      <c r="D29" s="22"/>
      <c r="E29" s="23"/>
      <c r="F29" s="24"/>
      <c r="G29" s="20"/>
      <c r="H29" s="25"/>
      <c r="I29" s="25"/>
    </row>
    <row r="30" s="1" customFormat="1" ht="17.25" spans="1:9">
      <c r="A30" s="20"/>
      <c r="B30" s="21"/>
      <c r="C30" s="20"/>
      <c r="D30" s="22"/>
      <c r="E30" s="23"/>
      <c r="F30" s="24"/>
      <c r="G30" s="20"/>
      <c r="H30" s="25"/>
      <c r="I30" s="25"/>
    </row>
    <row r="31" s="1" customFormat="1" ht="17.25" spans="1:9">
      <c r="A31" s="20"/>
      <c r="B31" s="21"/>
      <c r="C31" s="20"/>
      <c r="D31" s="22"/>
      <c r="E31" s="23"/>
      <c r="F31" s="24"/>
      <c r="G31" s="20"/>
      <c r="H31" s="25"/>
      <c r="I31" s="25"/>
    </row>
    <row r="32" s="1" customFormat="1" ht="17.25" spans="1:9">
      <c r="A32" s="20"/>
      <c r="B32" s="21"/>
      <c r="C32" s="20"/>
      <c r="D32" s="22"/>
      <c r="E32" s="23"/>
      <c r="F32" s="24"/>
      <c r="G32" s="20"/>
      <c r="H32" s="25"/>
      <c r="I32" s="25"/>
    </row>
    <row r="33" s="1" customFormat="1" ht="17.25" spans="1:9">
      <c r="A33" s="20"/>
      <c r="B33" s="21"/>
      <c r="C33" s="20"/>
      <c r="D33" s="22"/>
      <c r="E33" s="23"/>
      <c r="F33" s="24"/>
      <c r="G33" s="20"/>
      <c r="H33" s="25"/>
      <c r="I33" s="25"/>
    </row>
    <row r="34" s="1" customFormat="1" ht="17.25" spans="1:9">
      <c r="A34" s="20"/>
      <c r="B34" s="21"/>
      <c r="C34" s="20"/>
      <c r="D34" s="22"/>
      <c r="E34" s="23"/>
      <c r="F34" s="24"/>
      <c r="G34" s="20"/>
      <c r="H34" s="25"/>
      <c r="I34" s="25"/>
    </row>
    <row r="35" s="1" customFormat="1" ht="17.25" spans="1:9">
      <c r="A35" s="20"/>
      <c r="B35" s="21"/>
      <c r="C35" s="20"/>
      <c r="D35" s="22"/>
      <c r="E35" s="23"/>
      <c r="F35" s="24"/>
      <c r="G35" s="20"/>
      <c r="H35" s="25"/>
      <c r="I35" s="25"/>
    </row>
    <row r="36" s="1" customFormat="1" ht="17.25" spans="1:9">
      <c r="A36" s="20"/>
      <c r="B36" s="21"/>
      <c r="C36" s="20"/>
      <c r="D36" s="22"/>
      <c r="E36" s="23"/>
      <c r="F36" s="24"/>
      <c r="G36" s="20"/>
      <c r="H36" s="25"/>
      <c r="I36" s="25"/>
    </row>
    <row r="37" s="1" customFormat="1" ht="17.25" spans="1:9">
      <c r="A37" s="20"/>
      <c r="B37" s="21"/>
      <c r="C37" s="20"/>
      <c r="D37" s="22"/>
      <c r="E37" s="23"/>
      <c r="F37" s="24"/>
      <c r="G37" s="20"/>
      <c r="H37" s="25"/>
      <c r="I37" s="25"/>
    </row>
    <row r="38" s="1" customFormat="1" ht="17.25" spans="1:9">
      <c r="A38" s="20"/>
      <c r="B38" s="21"/>
      <c r="C38" s="20"/>
      <c r="D38" s="22"/>
      <c r="E38" s="23"/>
      <c r="F38" s="24"/>
      <c r="G38" s="20"/>
      <c r="H38" s="25"/>
      <c r="I38" s="25"/>
    </row>
    <row r="39" s="1" customFormat="1" ht="17.25" spans="1:9">
      <c r="A39" s="20"/>
      <c r="B39" s="21"/>
      <c r="C39" s="20"/>
      <c r="D39" s="22"/>
      <c r="E39" s="23"/>
      <c r="F39" s="24"/>
      <c r="G39" s="20"/>
      <c r="H39" s="25"/>
      <c r="I39" s="25"/>
    </row>
    <row r="40" s="1" customFormat="1" ht="17.25" spans="1:9">
      <c r="A40" s="20"/>
      <c r="B40" s="21"/>
      <c r="C40" s="20"/>
      <c r="D40" s="22"/>
      <c r="E40" s="23"/>
      <c r="F40" s="24"/>
      <c r="G40" s="20"/>
      <c r="H40" s="25"/>
      <c r="I40" s="25"/>
    </row>
    <row r="41" s="1" customFormat="1" ht="17.25" spans="1:9">
      <c r="A41" s="20"/>
      <c r="B41" s="21"/>
      <c r="C41" s="20"/>
      <c r="D41" s="22"/>
      <c r="E41" s="23"/>
      <c r="F41" s="24"/>
      <c r="G41" s="20"/>
      <c r="H41" s="25"/>
      <c r="I41" s="25"/>
    </row>
    <row r="42" s="1" customFormat="1" ht="17.25" spans="1:9">
      <c r="A42" s="20"/>
      <c r="B42" s="21"/>
      <c r="C42" s="20"/>
      <c r="D42" s="22"/>
      <c r="E42" s="23"/>
      <c r="F42" s="24"/>
      <c r="G42" s="20"/>
      <c r="H42" s="25"/>
      <c r="I42" s="25"/>
    </row>
    <row r="43" s="1" customFormat="1" ht="17.25" spans="1:9">
      <c r="A43" s="20"/>
      <c r="B43" s="21"/>
      <c r="C43" s="20"/>
      <c r="D43" s="22"/>
      <c r="E43" s="23"/>
      <c r="F43" s="24"/>
      <c r="G43" s="20"/>
      <c r="H43" s="25"/>
      <c r="I43" s="25"/>
    </row>
    <row r="44" s="1" customFormat="1" ht="17.25" spans="1:9">
      <c r="A44" s="20"/>
      <c r="B44" s="21"/>
      <c r="C44" s="20"/>
      <c r="D44" s="22"/>
      <c r="E44" s="23"/>
      <c r="F44" s="24"/>
      <c r="G44" s="20"/>
      <c r="H44" s="25"/>
      <c r="I44" s="25"/>
    </row>
    <row r="45" s="1" customFormat="1" ht="17.25" spans="1:9">
      <c r="A45" s="20"/>
      <c r="B45" s="21"/>
      <c r="C45" s="20"/>
      <c r="D45" s="22"/>
      <c r="E45" s="23"/>
      <c r="F45" s="24"/>
      <c r="G45" s="20"/>
      <c r="H45" s="25"/>
      <c r="I45" s="25"/>
    </row>
    <row r="46" s="1" customFormat="1" ht="17.25" spans="1:9">
      <c r="A46" s="20"/>
      <c r="B46" s="21"/>
      <c r="C46" s="20"/>
      <c r="D46" s="22"/>
      <c r="E46" s="23"/>
      <c r="F46" s="24"/>
      <c r="G46" s="20"/>
      <c r="H46" s="25"/>
      <c r="I46" s="25"/>
    </row>
    <row r="47" s="1" customFormat="1" ht="17.25" spans="1:9">
      <c r="A47" s="20"/>
      <c r="B47" s="21"/>
      <c r="C47" s="20"/>
      <c r="D47" s="22"/>
      <c r="E47" s="23"/>
      <c r="F47" s="24"/>
      <c r="G47" s="20"/>
      <c r="H47" s="25"/>
      <c r="I47" s="25"/>
    </row>
    <row r="48" s="1" customFormat="1" ht="17.25" spans="1:9">
      <c r="A48" s="20"/>
      <c r="B48" s="21"/>
      <c r="C48" s="20"/>
      <c r="D48" s="22"/>
      <c r="E48" s="23"/>
      <c r="F48" s="24"/>
      <c r="G48" s="20"/>
      <c r="H48" s="25"/>
      <c r="I48" s="25"/>
    </row>
    <row r="49" s="1" customFormat="1" ht="17.25" spans="1:9">
      <c r="A49" s="20"/>
      <c r="B49" s="21"/>
      <c r="C49" s="20"/>
      <c r="D49" s="22"/>
      <c r="E49" s="23"/>
      <c r="F49" s="24"/>
      <c r="G49" s="20"/>
      <c r="H49" s="25"/>
      <c r="I49" s="25"/>
    </row>
    <row r="50" s="1" customFormat="1" ht="17.25" spans="1:9">
      <c r="A50" s="20"/>
      <c r="B50" s="21"/>
      <c r="C50" s="20"/>
      <c r="D50" s="22"/>
      <c r="E50" s="23"/>
      <c r="F50" s="24"/>
      <c r="G50" s="20"/>
      <c r="H50" s="25"/>
      <c r="I50" s="25"/>
    </row>
    <row r="51" s="1" customFormat="1" ht="17.25" spans="1:9">
      <c r="A51" s="20"/>
      <c r="B51" s="21"/>
      <c r="C51" s="20"/>
      <c r="D51" s="22"/>
      <c r="E51" s="23"/>
      <c r="F51" s="24"/>
      <c r="G51" s="20"/>
      <c r="H51" s="25"/>
      <c r="I51" s="25"/>
    </row>
    <row r="52" s="1" customFormat="1" ht="17.25" spans="1:9">
      <c r="A52" s="20"/>
      <c r="B52" s="21"/>
      <c r="C52" s="20"/>
      <c r="D52" s="22"/>
      <c r="E52" s="23"/>
      <c r="F52" s="24"/>
      <c r="G52" s="20"/>
      <c r="H52" s="25"/>
      <c r="I52" s="25"/>
    </row>
    <row r="53" s="1" customFormat="1" ht="17.25" spans="1:9">
      <c r="A53" s="20"/>
      <c r="B53" s="21"/>
      <c r="C53" s="20"/>
      <c r="D53" s="22"/>
      <c r="E53" s="23"/>
      <c r="F53" s="24"/>
      <c r="G53" s="20"/>
      <c r="H53" s="25"/>
      <c r="I53" s="25"/>
    </row>
    <row r="54" s="1" customFormat="1" ht="17.25" spans="1:9">
      <c r="A54" s="20"/>
      <c r="B54" s="21"/>
      <c r="C54" s="20"/>
      <c r="D54" s="22"/>
      <c r="E54" s="23"/>
      <c r="F54" s="24"/>
      <c r="G54" s="20"/>
      <c r="H54" s="25"/>
      <c r="I54" s="25"/>
    </row>
    <row r="55" s="1" customFormat="1" ht="17.25" spans="1:9">
      <c r="A55" s="20"/>
      <c r="B55" s="21"/>
      <c r="C55" s="20"/>
      <c r="D55" s="22"/>
      <c r="E55" s="23"/>
      <c r="F55" s="24"/>
      <c r="G55" s="20"/>
      <c r="H55" s="25"/>
      <c r="I55" s="25"/>
    </row>
    <row r="56" s="1" customFormat="1" ht="17.25" spans="1:9">
      <c r="A56" s="20"/>
      <c r="B56" s="21"/>
      <c r="C56" s="20"/>
      <c r="D56" s="22"/>
      <c r="E56" s="23"/>
      <c r="F56" s="24"/>
      <c r="G56" s="20"/>
      <c r="H56" s="25"/>
      <c r="I56" s="25"/>
    </row>
    <row r="57" s="1" customFormat="1" ht="17.25" spans="1:9">
      <c r="A57" s="20"/>
      <c r="B57" s="21"/>
      <c r="C57" s="20"/>
      <c r="D57" s="22"/>
      <c r="E57" s="23"/>
      <c r="F57" s="24"/>
      <c r="G57" s="20"/>
      <c r="H57" s="25"/>
      <c r="I57" s="25"/>
    </row>
    <row r="58" s="1" customFormat="1" ht="17.25" spans="1:9">
      <c r="A58" s="20"/>
      <c r="B58" s="21"/>
      <c r="C58" s="20"/>
      <c r="D58" s="22"/>
      <c r="E58" s="23"/>
      <c r="F58" s="24"/>
      <c r="G58" s="20"/>
      <c r="H58" s="25"/>
      <c r="I58" s="25"/>
    </row>
    <row r="59" s="1" customFormat="1" ht="17.25" spans="1:9">
      <c r="A59" s="20"/>
      <c r="B59" s="21"/>
      <c r="C59" s="20"/>
      <c r="D59" s="22"/>
      <c r="E59" s="23"/>
      <c r="F59" s="24"/>
      <c r="G59" s="20"/>
      <c r="H59" s="25"/>
      <c r="I59" s="25"/>
    </row>
    <row r="60" s="1" customFormat="1" ht="17.25" spans="1:9">
      <c r="A60" s="20"/>
      <c r="B60" s="21"/>
      <c r="C60" s="20"/>
      <c r="D60" s="22"/>
      <c r="E60" s="23"/>
      <c r="F60" s="24"/>
      <c r="G60" s="20"/>
      <c r="H60" s="25"/>
      <c r="I60" s="25"/>
    </row>
    <row r="62" s="1" customFormat="1" ht="18.75" spans="1:9">
      <c r="A62" s="26"/>
      <c r="B62" s="26"/>
      <c r="C62" s="26"/>
      <c r="D62" s="26"/>
      <c r="E62" s="26"/>
      <c r="F62" s="26"/>
      <c r="G62" s="26"/>
      <c r="H62" s="26"/>
      <c r="I62" s="26"/>
    </row>
    <row r="63" s="1" customFormat="1" ht="18.75" spans="1:9">
      <c r="A63" s="26"/>
      <c r="B63" s="26"/>
      <c r="C63" s="26"/>
      <c r="D63" s="26"/>
      <c r="E63" s="26"/>
      <c r="F63" s="26"/>
      <c r="G63" s="26"/>
      <c r="H63" s="26"/>
      <c r="I63" s="26"/>
    </row>
    <row r="64" s="1" customFormat="1" ht="18.75" spans="1:9">
      <c r="A64" s="26"/>
      <c r="B64" s="26"/>
      <c r="C64" s="26"/>
      <c r="D64" s="26"/>
      <c r="E64" s="26"/>
      <c r="F64" s="26"/>
      <c r="G64" s="26"/>
      <c r="H64" s="26"/>
      <c r="I64" s="26"/>
    </row>
    <row r="65" s="1" customFormat="1" ht="18.75" spans="1:9">
      <c r="A65" s="26"/>
      <c r="B65" s="26"/>
      <c r="C65" s="26"/>
      <c r="D65" s="26"/>
      <c r="E65" s="26"/>
      <c r="F65" s="26"/>
      <c r="G65" s="26"/>
      <c r="H65" s="26"/>
      <c r="I65" s="26"/>
    </row>
    <row r="66" s="1" customFormat="1" ht="18.75" spans="1:9">
      <c r="A66" s="26"/>
      <c r="B66" s="26"/>
      <c r="C66" s="26"/>
      <c r="D66" s="26"/>
      <c r="E66" s="26"/>
      <c r="F66" s="26"/>
      <c r="G66" s="26"/>
      <c r="H66" s="26"/>
      <c r="I66" s="26"/>
    </row>
    <row r="67" s="1" customFormat="1" ht="18.75" spans="1:9">
      <c r="A67" s="26"/>
      <c r="B67" s="26"/>
      <c r="C67" s="26"/>
      <c r="D67" s="26"/>
      <c r="E67" s="26"/>
      <c r="F67" s="26"/>
      <c r="G67" s="26"/>
      <c r="H67" s="26"/>
      <c r="I67" s="26"/>
    </row>
    <row r="68" s="1" customFormat="1" ht="18.75" spans="1:9">
      <c r="A68" s="26"/>
      <c r="B68" s="26"/>
      <c r="C68" s="26"/>
      <c r="D68" s="26"/>
      <c r="E68" s="26"/>
      <c r="F68" s="26"/>
      <c r="G68" s="26"/>
      <c r="H68" s="26"/>
      <c r="I68" s="26"/>
    </row>
    <row r="69" s="1" customFormat="1" ht="18.75" spans="1:9">
      <c r="A69" s="26"/>
      <c r="B69" s="26"/>
      <c r="C69" s="26"/>
      <c r="D69" s="26"/>
      <c r="E69" s="26"/>
      <c r="F69" s="26"/>
      <c r="G69" s="26"/>
      <c r="H69" s="26"/>
      <c r="I69" s="26"/>
    </row>
    <row r="70" s="1" customFormat="1" ht="18.75" spans="1:9">
      <c r="A70" s="26"/>
      <c r="B70" s="26"/>
      <c r="C70" s="26"/>
      <c r="D70" s="26"/>
      <c r="E70" s="26"/>
      <c r="F70" s="26"/>
      <c r="G70" s="26"/>
      <c r="H70" s="26"/>
      <c r="I70" s="26"/>
    </row>
    <row r="71" s="1" customFormat="1" ht="18.75" spans="1:9">
      <c r="A71" s="26"/>
      <c r="B71" s="26"/>
      <c r="C71" s="26"/>
      <c r="D71" s="26"/>
      <c r="E71" s="26"/>
      <c r="F71" s="26"/>
      <c r="G71" s="26"/>
      <c r="H71" s="26"/>
      <c r="I71" s="26"/>
    </row>
    <row r="72" s="1" customFormat="1" ht="18.75" spans="1:9">
      <c r="A72" s="26"/>
      <c r="B72" s="26"/>
      <c r="C72" s="26"/>
      <c r="D72" s="26"/>
      <c r="E72" s="26"/>
      <c r="F72" s="26"/>
      <c r="G72" s="26"/>
      <c r="H72" s="26"/>
      <c r="I72" s="26"/>
    </row>
    <row r="73" s="1" customFormat="1" ht="18.75" spans="1:9">
      <c r="A73" s="26"/>
      <c r="B73" s="26"/>
      <c r="C73" s="26"/>
      <c r="D73" s="26"/>
      <c r="E73" s="26"/>
      <c r="F73" s="26"/>
      <c r="G73" s="26"/>
      <c r="H73" s="26"/>
      <c r="I73" s="26"/>
    </row>
    <row r="74" s="1" customFormat="1" ht="18.75" spans="1:9">
      <c r="A74" s="26"/>
      <c r="B74" s="26"/>
      <c r="C74" s="26"/>
      <c r="D74" s="26"/>
      <c r="E74" s="26"/>
      <c r="F74" s="26"/>
      <c r="G74" s="26"/>
      <c r="H74" s="26"/>
      <c r="I74" s="26"/>
    </row>
    <row r="75" s="1" customFormat="1" ht="18.75" spans="1:9">
      <c r="A75" s="26"/>
      <c r="B75" s="26"/>
      <c r="C75" s="26"/>
      <c r="D75" s="26"/>
      <c r="E75" s="26"/>
      <c r="F75" s="26"/>
      <c r="G75" s="26"/>
      <c r="H75" s="26"/>
      <c r="I75" s="26"/>
    </row>
    <row r="76" s="1" customFormat="1" ht="18.75" spans="1:9">
      <c r="A76" s="26"/>
      <c r="B76" s="26"/>
      <c r="C76" s="26"/>
      <c r="D76" s="26"/>
      <c r="E76" s="26"/>
      <c r="F76" s="26"/>
      <c r="G76" s="26"/>
      <c r="H76" s="26"/>
      <c r="I76" s="26"/>
    </row>
    <row r="77" s="1" customFormat="1" ht="18.75" spans="1:9">
      <c r="A77" s="26"/>
      <c r="B77" s="26"/>
      <c r="C77" s="26"/>
      <c r="D77" s="26"/>
      <c r="E77" s="26"/>
      <c r="F77" s="26"/>
      <c r="G77" s="26"/>
      <c r="H77" s="26"/>
      <c r="I77" s="26"/>
    </row>
    <row r="78" s="1" customFormat="1" ht="18.75" spans="1:9">
      <c r="A78" s="26"/>
      <c r="B78" s="26"/>
      <c r="C78" s="26"/>
      <c r="D78" s="26"/>
      <c r="E78" s="26"/>
      <c r="F78" s="26"/>
      <c r="G78" s="26"/>
      <c r="H78" s="26"/>
      <c r="I78" s="26"/>
    </row>
    <row r="79" s="1" customFormat="1" ht="18.75" spans="1:9">
      <c r="A79" s="26"/>
      <c r="B79" s="26"/>
      <c r="C79" s="26"/>
      <c r="D79" s="26"/>
      <c r="E79" s="26"/>
      <c r="F79" s="26"/>
      <c r="G79" s="26"/>
      <c r="H79" s="26"/>
      <c r="I79" s="26"/>
    </row>
    <row r="80" s="1" customFormat="1" ht="18.75" spans="1:9">
      <c r="A80" s="26"/>
      <c r="B80" s="26"/>
      <c r="C80" s="26"/>
      <c r="D80" s="26"/>
      <c r="E80" s="26"/>
      <c r="F80" s="26"/>
      <c r="G80" s="26"/>
      <c r="H80" s="26"/>
      <c r="I80" s="26"/>
    </row>
    <row r="81" s="1" customFormat="1" ht="18.75" spans="1:9">
      <c r="A81" s="26"/>
      <c r="B81" s="26"/>
      <c r="C81" s="26"/>
      <c r="D81" s="26"/>
      <c r="E81" s="26"/>
      <c r="F81" s="26"/>
      <c r="G81" s="26"/>
      <c r="H81" s="26"/>
      <c r="I81" s="26"/>
    </row>
    <row r="82" s="1" customFormat="1" ht="18.75" spans="1:9">
      <c r="A82" s="26"/>
      <c r="B82" s="26"/>
      <c r="C82" s="26"/>
      <c r="D82" s="26"/>
      <c r="E82" s="26"/>
      <c r="F82" s="26"/>
      <c r="G82" s="26"/>
      <c r="H82" s="26"/>
      <c r="I82" s="26"/>
    </row>
    <row r="83" s="1" customFormat="1" ht="18.75" spans="1:9">
      <c r="A83" s="26"/>
      <c r="B83" s="26"/>
      <c r="C83" s="26"/>
      <c r="D83" s="26"/>
      <c r="E83" s="26"/>
      <c r="F83" s="26"/>
      <c r="G83" s="26"/>
      <c r="H83" s="26"/>
      <c r="I83" s="26"/>
    </row>
    <row r="84" s="1" customFormat="1" ht="18.75" spans="1:9">
      <c r="A84" s="26"/>
      <c r="B84" s="26"/>
      <c r="C84" s="26"/>
      <c r="D84" s="26"/>
      <c r="E84" s="26"/>
      <c r="F84" s="26"/>
      <c r="G84" s="26"/>
      <c r="H84" s="26"/>
      <c r="I84" s="26"/>
    </row>
    <row r="85" s="1" customFormat="1" ht="18.75" spans="1:9">
      <c r="A85" s="26"/>
      <c r="B85" s="26"/>
      <c r="C85" s="26"/>
      <c r="D85" s="26"/>
      <c r="E85" s="26"/>
      <c r="F85" s="26"/>
      <c r="G85" s="26"/>
      <c r="H85" s="26"/>
      <c r="I85" s="26"/>
    </row>
    <row r="86" s="1" customFormat="1" ht="18.75" spans="1:9">
      <c r="A86" s="26"/>
      <c r="B86" s="26"/>
      <c r="C86" s="26"/>
      <c r="D86" s="26"/>
      <c r="E86" s="26"/>
      <c r="F86" s="26"/>
      <c r="G86" s="26"/>
      <c r="H86" s="26"/>
      <c r="I86" s="26"/>
    </row>
    <row r="87" s="1" customFormat="1" ht="18.75" spans="1:9">
      <c r="A87" s="26"/>
      <c r="B87" s="26"/>
      <c r="C87" s="26"/>
      <c r="D87" s="26"/>
      <c r="E87" s="26"/>
      <c r="F87" s="26"/>
      <c r="G87" s="26"/>
      <c r="H87" s="26"/>
      <c r="I87" s="26"/>
    </row>
    <row r="88" s="1" customFormat="1" ht="18.75" spans="1:9">
      <c r="A88" s="26"/>
      <c r="B88" s="26"/>
      <c r="C88" s="26"/>
      <c r="D88" s="26"/>
      <c r="E88" s="26"/>
      <c r="F88" s="26"/>
      <c r="G88" s="26"/>
      <c r="H88" s="26"/>
      <c r="I88" s="26"/>
    </row>
    <row r="89" s="1" customFormat="1" ht="18.75" spans="1:9">
      <c r="A89" s="26"/>
      <c r="B89" s="26"/>
      <c r="C89" s="26"/>
      <c r="D89" s="26"/>
      <c r="E89" s="26"/>
      <c r="F89" s="26"/>
      <c r="G89" s="26"/>
      <c r="H89" s="26"/>
      <c r="I89" s="26"/>
    </row>
    <row r="90" s="1" customFormat="1" ht="18.75" spans="1:9">
      <c r="A90" s="26"/>
      <c r="B90" s="26"/>
      <c r="C90" s="26"/>
      <c r="D90" s="26"/>
      <c r="E90" s="26"/>
      <c r="F90" s="26"/>
      <c r="G90" s="26"/>
      <c r="H90" s="26"/>
      <c r="I90" s="26"/>
    </row>
    <row r="91" s="1" customFormat="1" ht="18.75" spans="1:9">
      <c r="A91" s="26"/>
      <c r="B91" s="26"/>
      <c r="C91" s="26"/>
      <c r="D91" s="26"/>
      <c r="E91" s="26"/>
      <c r="F91" s="26"/>
      <c r="G91" s="26"/>
      <c r="H91" s="26"/>
      <c r="I91" s="26"/>
    </row>
    <row r="92" s="1" customFormat="1" ht="18.75" spans="1:9">
      <c r="A92" s="26"/>
      <c r="B92" s="26"/>
      <c r="C92" s="26"/>
      <c r="D92" s="26"/>
      <c r="E92" s="26"/>
      <c r="F92" s="26"/>
      <c r="G92" s="26"/>
      <c r="H92" s="26"/>
      <c r="I92" s="26"/>
    </row>
    <row r="93" s="1" customFormat="1" ht="18.75" spans="1:9">
      <c r="A93" s="26"/>
      <c r="B93" s="26"/>
      <c r="C93" s="26"/>
      <c r="D93" s="26"/>
      <c r="E93" s="26"/>
      <c r="F93" s="26"/>
      <c r="G93" s="26"/>
      <c r="H93" s="26"/>
      <c r="I93" s="26"/>
    </row>
    <row r="94" s="1" customFormat="1" ht="18.75" spans="1:9">
      <c r="A94" s="26"/>
      <c r="B94" s="26"/>
      <c r="C94" s="26"/>
      <c r="D94" s="26"/>
      <c r="E94" s="26"/>
      <c r="F94" s="26"/>
      <c r="G94" s="26"/>
      <c r="H94" s="26"/>
      <c r="I94" s="26"/>
    </row>
    <row r="95" s="1" customFormat="1" ht="18.75" spans="1:9">
      <c r="A95" s="26"/>
      <c r="B95" s="26"/>
      <c r="C95" s="26"/>
      <c r="D95" s="26"/>
      <c r="E95" s="26"/>
      <c r="F95" s="26"/>
      <c r="G95" s="26"/>
      <c r="H95" s="26"/>
      <c r="I95" s="26"/>
    </row>
    <row r="96" s="1" customFormat="1" ht="18.75" spans="1:9">
      <c r="A96" s="26"/>
      <c r="B96" s="26"/>
      <c r="C96" s="26"/>
      <c r="D96" s="26"/>
      <c r="E96" s="26"/>
      <c r="F96" s="26"/>
      <c r="G96" s="26"/>
      <c r="H96" s="26"/>
      <c r="I96" s="26"/>
    </row>
    <row r="97" s="1" customFormat="1" ht="18.75" spans="1:9">
      <c r="A97" s="26"/>
      <c r="B97" s="26"/>
      <c r="C97" s="26"/>
      <c r="D97" s="26"/>
      <c r="E97" s="26"/>
      <c r="F97" s="26"/>
      <c r="G97" s="26"/>
      <c r="H97" s="26"/>
      <c r="I97" s="26"/>
    </row>
    <row r="98" s="1" customFormat="1" ht="18.75" spans="1:9">
      <c r="A98" s="26"/>
      <c r="B98" s="26"/>
      <c r="C98" s="26"/>
      <c r="D98" s="26"/>
      <c r="E98" s="26"/>
      <c r="F98" s="26"/>
      <c r="G98" s="26"/>
      <c r="H98" s="26"/>
      <c r="I98" s="26"/>
    </row>
    <row r="99" s="1" customFormat="1" ht="18.75" spans="1:9">
      <c r="A99" s="26"/>
      <c r="B99" s="26"/>
      <c r="C99" s="26"/>
      <c r="D99" s="26"/>
      <c r="E99" s="26"/>
      <c r="F99" s="26"/>
      <c r="G99" s="26"/>
      <c r="H99" s="26"/>
      <c r="I99" s="26"/>
    </row>
    <row r="100" s="1" customFormat="1" ht="18.75" spans="1:9">
      <c r="A100" s="26"/>
      <c r="B100" s="26"/>
      <c r="C100" s="26"/>
      <c r="D100" s="26"/>
      <c r="E100" s="26"/>
      <c r="F100" s="26"/>
      <c r="G100" s="26"/>
      <c r="H100" s="26"/>
      <c r="I100" s="26"/>
    </row>
    <row r="101" s="1" customFormat="1" ht="18.75" spans="1:9">
      <c r="A101" s="26"/>
      <c r="B101" s="26"/>
      <c r="C101" s="26"/>
      <c r="D101" s="26"/>
      <c r="E101" s="26"/>
      <c r="F101" s="26"/>
      <c r="G101" s="26"/>
      <c r="H101" s="26"/>
      <c r="I101" s="26"/>
    </row>
    <row r="102" s="1" customFormat="1" ht="18.75" spans="1:9">
      <c r="A102" s="26"/>
      <c r="B102" s="26"/>
      <c r="C102" s="26"/>
      <c r="D102" s="26"/>
      <c r="E102" s="26"/>
      <c r="F102" s="26"/>
      <c r="G102" s="26"/>
      <c r="H102" s="26"/>
      <c r="I102" s="26"/>
    </row>
  </sheetData>
  <mergeCells count="36">
    <mergeCell ref="A1:I1"/>
    <mergeCell ref="A3:A4"/>
    <mergeCell ref="A6:A9"/>
    <mergeCell ref="A11:A15"/>
    <mergeCell ref="A17:A21"/>
    <mergeCell ref="A23:A26"/>
    <mergeCell ref="B3:B4"/>
    <mergeCell ref="B6:B9"/>
    <mergeCell ref="B11:B15"/>
    <mergeCell ref="B17:B21"/>
    <mergeCell ref="B23:B26"/>
    <mergeCell ref="C3:C4"/>
    <mergeCell ref="C6:C9"/>
    <mergeCell ref="C11:C15"/>
    <mergeCell ref="C17:C21"/>
    <mergeCell ref="C23:C26"/>
    <mergeCell ref="D3:D4"/>
    <mergeCell ref="D6:D9"/>
    <mergeCell ref="D11:D15"/>
    <mergeCell ref="D17:D21"/>
    <mergeCell ref="D23:D26"/>
    <mergeCell ref="E3:E4"/>
    <mergeCell ref="E6:E9"/>
    <mergeCell ref="E11:E15"/>
    <mergeCell ref="E17:E21"/>
    <mergeCell ref="E23:E26"/>
    <mergeCell ref="J3:J5"/>
    <mergeCell ref="J6:J10"/>
    <mergeCell ref="J11:J16"/>
    <mergeCell ref="J17:J22"/>
    <mergeCell ref="J23:J27"/>
    <mergeCell ref="K3:K5"/>
    <mergeCell ref="K6:K10"/>
    <mergeCell ref="K11:K16"/>
    <mergeCell ref="K17:K22"/>
    <mergeCell ref="K23:K2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zoomScale="55" zoomScaleNormal="55" zoomScaleSheetLayoutView="55" workbookViewId="0">
      <selection activeCell="F19" sqref="F19"/>
    </sheetView>
  </sheetViews>
  <sheetFormatPr defaultColWidth="8.725" defaultRowHeight="13.5"/>
  <cols>
    <col min="1" max="1" width="16" style="1" customWidth="1"/>
    <col min="2" max="2" width="13" style="1" customWidth="1"/>
    <col min="3" max="3" width="9.09166666666667" style="1" customWidth="1"/>
    <col min="4" max="4" width="15" style="1" customWidth="1"/>
    <col min="5" max="5" width="24.8166666666667" style="1" customWidth="1"/>
    <col min="6" max="6" width="66.0916666666667" style="1" customWidth="1"/>
    <col min="7" max="7" width="9.45833333333333" style="1" customWidth="1"/>
    <col min="8" max="8" width="8.725" style="1" customWidth="1"/>
    <col min="9" max="9" width="13.6333333333333" style="1" customWidth="1"/>
    <col min="10" max="16384" width="8.725" style="1"/>
  </cols>
  <sheetData>
    <row r="1" s="1" customFormat="1" ht="20.25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7" t="s">
        <v>9</v>
      </c>
    </row>
    <row r="3" s="1" customFormat="1" ht="16.5" spans="1:9">
      <c r="A3" s="11">
        <v>45693</v>
      </c>
      <c r="B3" s="11" t="s">
        <v>11</v>
      </c>
      <c r="C3" s="12">
        <v>76121</v>
      </c>
      <c r="D3" s="13" t="s">
        <v>42</v>
      </c>
      <c r="E3" s="14" t="s">
        <v>43</v>
      </c>
      <c r="F3" s="15" t="s">
        <v>21</v>
      </c>
      <c r="G3" s="15">
        <v>2000</v>
      </c>
      <c r="H3" s="16">
        <v>0.415</v>
      </c>
      <c r="I3" s="28">
        <f t="shared" ref="I3:I7" si="0">G3*H3</f>
        <v>830</v>
      </c>
    </row>
    <row r="4" s="1" customFormat="1" ht="16.5" spans="1:9">
      <c r="A4" s="15"/>
      <c r="B4" s="11"/>
      <c r="C4" s="15"/>
      <c r="D4" s="17"/>
      <c r="E4" s="14"/>
      <c r="F4" s="15" t="s">
        <v>23</v>
      </c>
      <c r="G4" s="15">
        <v>2000</v>
      </c>
      <c r="H4" s="16">
        <v>0.164</v>
      </c>
      <c r="I4" s="28">
        <f t="shared" si="0"/>
        <v>328</v>
      </c>
    </row>
    <row r="5" s="1" customFormat="1" ht="16.5" spans="1:9">
      <c r="A5" s="15"/>
      <c r="B5" s="11"/>
      <c r="C5" s="15"/>
      <c r="D5" s="17"/>
      <c r="E5" s="14"/>
      <c r="F5" s="15" t="s">
        <v>44</v>
      </c>
      <c r="G5" s="15">
        <v>2000</v>
      </c>
      <c r="H5" s="16">
        <v>0</v>
      </c>
      <c r="I5" s="28">
        <f t="shared" si="0"/>
        <v>0</v>
      </c>
    </row>
    <row r="6" s="1" customFormat="1" ht="16.5" spans="1:9">
      <c r="A6" s="15"/>
      <c r="B6" s="11"/>
      <c r="C6" s="15"/>
      <c r="D6" s="17"/>
      <c r="E6" s="14"/>
      <c r="F6" s="15" t="s">
        <v>24</v>
      </c>
      <c r="G6" s="15">
        <f>G7*5</f>
        <v>10000</v>
      </c>
      <c r="H6" s="16">
        <v>0.059</v>
      </c>
      <c r="I6" s="28">
        <f t="shared" si="0"/>
        <v>590</v>
      </c>
    </row>
    <row r="7" s="1" customFormat="1" ht="33" spans="1:9">
      <c r="A7" s="15"/>
      <c r="B7" s="11"/>
      <c r="C7" s="15"/>
      <c r="D7" s="17"/>
      <c r="E7" s="14"/>
      <c r="F7" s="12" t="s">
        <v>17</v>
      </c>
      <c r="G7" s="15">
        <v>2000</v>
      </c>
      <c r="H7" s="16">
        <v>0.148</v>
      </c>
      <c r="I7" s="28">
        <f t="shared" si="0"/>
        <v>296</v>
      </c>
    </row>
    <row r="8" s="1" customFormat="1" ht="34.5" spans="1:9">
      <c r="A8" s="11">
        <v>45645</v>
      </c>
      <c r="B8" s="11" t="s">
        <v>11</v>
      </c>
      <c r="C8" s="12" t="s">
        <v>12</v>
      </c>
      <c r="D8" s="17" t="s">
        <v>13</v>
      </c>
      <c r="E8" s="14" t="s">
        <v>14</v>
      </c>
      <c r="F8" s="15" t="s">
        <v>45</v>
      </c>
      <c r="G8" s="15" t="s">
        <v>12</v>
      </c>
      <c r="H8" s="15"/>
      <c r="I8" s="28">
        <v>316.95</v>
      </c>
    </row>
    <row r="9" s="1" customFormat="1" ht="18.75" spans="1:9">
      <c r="A9" s="30" t="s">
        <v>40</v>
      </c>
      <c r="B9" s="30"/>
      <c r="C9" s="30"/>
      <c r="D9" s="30"/>
      <c r="E9" s="30"/>
      <c r="F9" s="30"/>
      <c r="G9" s="30"/>
      <c r="H9" s="30"/>
      <c r="I9" s="32">
        <f>SUM(I3:I8)</f>
        <v>2360.95</v>
      </c>
    </row>
    <row r="10" s="1" customFormat="1" ht="17.25" spans="1:9">
      <c r="A10" s="20"/>
      <c r="B10" s="21"/>
      <c r="C10" s="20"/>
      <c r="D10" s="22"/>
      <c r="E10" s="23"/>
      <c r="F10" s="24"/>
      <c r="G10" s="20"/>
      <c r="H10" s="25"/>
      <c r="I10" s="25"/>
    </row>
    <row r="11" s="1" customFormat="1" ht="22.5" spans="1:9">
      <c r="A11" s="20"/>
      <c r="B11" s="21"/>
      <c r="C11" s="20"/>
      <c r="D11" s="31" t="s">
        <v>46</v>
      </c>
      <c r="E11" s="23"/>
      <c r="F11" s="24"/>
      <c r="G11" s="20"/>
      <c r="H11" s="25"/>
      <c r="I11" s="25"/>
    </row>
    <row r="12" s="1" customFormat="1" ht="17.25" spans="1:9">
      <c r="A12" s="20"/>
      <c r="B12" s="21"/>
      <c r="C12" s="20"/>
      <c r="D12" s="22"/>
      <c r="E12" s="23"/>
      <c r="F12" s="24"/>
      <c r="G12" s="20"/>
      <c r="H12" s="25"/>
      <c r="I12" s="25"/>
    </row>
    <row r="13" s="1" customFormat="1" ht="17.25" spans="1:9">
      <c r="A13" s="20"/>
      <c r="B13" s="21"/>
      <c r="C13" s="20"/>
      <c r="D13" s="22"/>
      <c r="E13" s="23"/>
      <c r="F13" s="24"/>
      <c r="G13" s="20"/>
      <c r="H13" s="25"/>
      <c r="I13" s="25"/>
    </row>
    <row r="14" s="1" customFormat="1" ht="17.25" spans="1:9">
      <c r="A14" s="20"/>
      <c r="B14" s="21"/>
      <c r="C14" s="20"/>
      <c r="D14" s="22"/>
      <c r="E14" s="23"/>
      <c r="F14" s="24"/>
      <c r="G14" s="20"/>
      <c r="H14" s="25"/>
      <c r="I14" s="25"/>
    </row>
    <row r="15" s="1" customFormat="1" ht="17.25" spans="1:9">
      <c r="A15" s="20"/>
      <c r="B15" s="21"/>
      <c r="C15" s="20"/>
      <c r="D15" s="22"/>
      <c r="E15" s="23"/>
      <c r="F15" s="24"/>
      <c r="G15" s="20"/>
      <c r="H15" s="25"/>
      <c r="I15" s="25"/>
    </row>
    <row r="16" s="1" customFormat="1" ht="17.25" spans="1:9">
      <c r="A16" s="20"/>
      <c r="B16" s="21"/>
      <c r="C16" s="20"/>
      <c r="D16" s="22"/>
      <c r="E16" s="23"/>
      <c r="F16" s="24"/>
      <c r="G16" s="20"/>
      <c r="H16" s="25"/>
      <c r="I16" s="25"/>
    </row>
    <row r="17" s="1" customFormat="1" ht="17.25" spans="1:9">
      <c r="A17" s="20"/>
      <c r="B17" s="21"/>
      <c r="C17" s="20"/>
      <c r="D17" s="22"/>
      <c r="E17" s="23"/>
      <c r="F17" s="24"/>
      <c r="G17" s="20"/>
      <c r="H17" s="25"/>
      <c r="I17" s="25"/>
    </row>
    <row r="18" s="1" customFormat="1" ht="17.25" spans="1:9">
      <c r="A18" s="20"/>
      <c r="B18" s="21"/>
      <c r="C18" s="20"/>
      <c r="D18" s="22"/>
      <c r="E18" s="23"/>
      <c r="F18" s="24"/>
      <c r="G18" s="20"/>
      <c r="H18" s="25"/>
      <c r="I18" s="25"/>
    </row>
    <row r="19" s="1" customFormat="1" ht="17.25" spans="1:9">
      <c r="A19" s="20"/>
      <c r="B19" s="21"/>
      <c r="C19" s="20"/>
      <c r="D19" s="22"/>
      <c r="E19" s="23"/>
      <c r="F19" s="24"/>
      <c r="G19" s="20"/>
      <c r="H19" s="25"/>
      <c r="I19" s="25"/>
    </row>
    <row r="20" s="1" customFormat="1" ht="17.25" spans="1:9">
      <c r="A20" s="20"/>
      <c r="B20" s="21"/>
      <c r="C20" s="20"/>
      <c r="D20" s="22"/>
      <c r="E20" s="23"/>
      <c r="F20" s="24"/>
      <c r="G20" s="20"/>
      <c r="H20" s="25"/>
      <c r="I20" s="25"/>
    </row>
    <row r="21" s="1" customFormat="1" ht="17.25" spans="1:9">
      <c r="A21" s="20"/>
      <c r="B21" s="21"/>
      <c r="C21" s="20"/>
      <c r="D21" s="22"/>
      <c r="E21" s="23"/>
      <c r="F21" s="24"/>
      <c r="G21" s="20"/>
      <c r="H21" s="25"/>
      <c r="I21" s="25"/>
    </row>
    <row r="22" s="1" customFormat="1" ht="17.25" spans="1:9">
      <c r="A22" s="20"/>
      <c r="B22" s="21"/>
      <c r="C22" s="20"/>
      <c r="D22" s="22"/>
      <c r="E22" s="23"/>
      <c r="F22" s="24"/>
      <c r="G22" s="20"/>
      <c r="H22" s="25"/>
      <c r="I22" s="25"/>
    </row>
    <row r="23" s="1" customFormat="1" ht="17.25" spans="1:9">
      <c r="A23" s="20"/>
      <c r="B23" s="21"/>
      <c r="C23" s="20"/>
      <c r="D23" s="22"/>
      <c r="E23" s="23"/>
      <c r="F23" s="24"/>
      <c r="G23" s="20"/>
      <c r="H23" s="25"/>
      <c r="I23" s="25"/>
    </row>
    <row r="24" s="1" customFormat="1" ht="17.25" spans="1:9">
      <c r="A24" s="20"/>
      <c r="B24" s="21"/>
      <c r="C24" s="20"/>
      <c r="D24" s="22"/>
      <c r="E24" s="23"/>
      <c r="F24" s="24"/>
      <c r="G24" s="20"/>
      <c r="H24" s="25"/>
      <c r="I24" s="25"/>
    </row>
    <row r="25" s="1" customFormat="1" ht="17.25" spans="1:9">
      <c r="A25" s="20"/>
      <c r="B25" s="21"/>
      <c r="C25" s="20"/>
      <c r="D25" s="22"/>
      <c r="E25" s="23"/>
      <c r="F25" s="24"/>
      <c r="G25" s="20"/>
      <c r="H25" s="25"/>
      <c r="I25" s="25"/>
    </row>
    <row r="26" s="1" customFormat="1" ht="17.25" spans="1:9">
      <c r="A26" s="20"/>
      <c r="B26" s="21"/>
      <c r="C26" s="20"/>
      <c r="D26" s="22"/>
      <c r="E26" s="23"/>
      <c r="F26" s="24"/>
      <c r="G26" s="20"/>
      <c r="H26" s="25"/>
      <c r="I26" s="25"/>
    </row>
    <row r="27" s="1" customFormat="1" ht="17.25" spans="1:9">
      <c r="A27" s="20"/>
      <c r="B27" s="21"/>
      <c r="C27" s="20"/>
      <c r="D27" s="22"/>
      <c r="E27" s="23"/>
      <c r="F27" s="24"/>
      <c r="G27" s="20"/>
      <c r="H27" s="25"/>
      <c r="I27" s="25"/>
    </row>
    <row r="28" s="1" customFormat="1" ht="17.25" spans="1:9">
      <c r="A28" s="20"/>
      <c r="B28" s="21"/>
      <c r="C28" s="20"/>
      <c r="D28" s="22"/>
      <c r="E28" s="23"/>
      <c r="F28" s="24"/>
      <c r="G28" s="20"/>
      <c r="H28" s="25"/>
      <c r="I28" s="25"/>
    </row>
    <row r="29" s="1" customFormat="1" ht="17.25" spans="1:9">
      <c r="A29" s="20"/>
      <c r="B29" s="21"/>
      <c r="C29" s="20"/>
      <c r="D29" s="22"/>
      <c r="E29" s="23"/>
      <c r="F29" s="24"/>
      <c r="G29" s="20"/>
      <c r="H29" s="25"/>
      <c r="I29" s="25"/>
    </row>
    <row r="30" s="1" customFormat="1" ht="17.25" spans="1:9">
      <c r="A30" s="20"/>
      <c r="B30" s="21"/>
      <c r="C30" s="20"/>
      <c r="D30" s="22"/>
      <c r="E30" s="23"/>
      <c r="F30" s="24"/>
      <c r="G30" s="20"/>
      <c r="H30" s="25"/>
      <c r="I30" s="25"/>
    </row>
    <row r="31" s="1" customFormat="1" ht="17.25" spans="1:9">
      <c r="A31" s="20"/>
      <c r="B31" s="21"/>
      <c r="C31" s="20"/>
      <c r="D31" s="22"/>
      <c r="E31" s="23"/>
      <c r="F31" s="24"/>
      <c r="G31" s="20"/>
      <c r="H31" s="25"/>
      <c r="I31" s="25"/>
    </row>
    <row r="32" s="1" customFormat="1" ht="17.25" spans="1:9">
      <c r="A32" s="20"/>
      <c r="B32" s="21"/>
      <c r="C32" s="20"/>
      <c r="D32" s="22"/>
      <c r="E32" s="23"/>
      <c r="F32" s="24"/>
      <c r="G32" s="20"/>
      <c r="H32" s="25"/>
      <c r="I32" s="25"/>
    </row>
    <row r="33" s="1" customFormat="1" ht="17.25" spans="1:9">
      <c r="A33" s="20"/>
      <c r="B33" s="21"/>
      <c r="C33" s="20"/>
      <c r="D33" s="22"/>
      <c r="E33" s="23"/>
      <c r="F33" s="24"/>
      <c r="G33" s="20"/>
      <c r="H33" s="25"/>
      <c r="I33" s="25"/>
    </row>
    <row r="34" s="1" customFormat="1" ht="17.25" spans="1:9">
      <c r="A34" s="20"/>
      <c r="B34" s="21"/>
      <c r="C34" s="20"/>
      <c r="D34" s="22"/>
      <c r="E34" s="23"/>
      <c r="F34" s="24"/>
      <c r="G34" s="20"/>
      <c r="H34" s="25"/>
      <c r="I34" s="25"/>
    </row>
    <row r="35" s="1" customFormat="1" ht="17.25" spans="1:9">
      <c r="A35" s="20"/>
      <c r="B35" s="21"/>
      <c r="C35" s="20"/>
      <c r="D35" s="22"/>
      <c r="E35" s="23"/>
      <c r="F35" s="24"/>
      <c r="G35" s="20"/>
      <c r="H35" s="25"/>
      <c r="I35" s="25"/>
    </row>
    <row r="36" s="1" customFormat="1" ht="17.25" spans="1:9">
      <c r="A36" s="20"/>
      <c r="B36" s="21"/>
      <c r="C36" s="20"/>
      <c r="D36" s="22"/>
      <c r="E36" s="23"/>
      <c r="F36" s="24"/>
      <c r="G36" s="20"/>
      <c r="H36" s="25"/>
      <c r="I36" s="25"/>
    </row>
    <row r="37" s="1" customFormat="1" ht="17.25" spans="1:9">
      <c r="A37" s="20"/>
      <c r="B37" s="21"/>
      <c r="C37" s="20"/>
      <c r="D37" s="22"/>
      <c r="E37" s="23"/>
      <c r="F37" s="24"/>
      <c r="G37" s="20"/>
      <c r="H37" s="25"/>
      <c r="I37" s="25"/>
    </row>
    <row r="38" s="1" customFormat="1" ht="17.25" spans="1:9">
      <c r="A38" s="20"/>
      <c r="B38" s="21"/>
      <c r="C38" s="20"/>
      <c r="D38" s="22"/>
      <c r="E38" s="23"/>
      <c r="F38" s="24"/>
      <c r="G38" s="20"/>
      <c r="H38" s="25"/>
      <c r="I38" s="25"/>
    </row>
    <row r="39" s="1" customFormat="1" ht="17.25" spans="1:9">
      <c r="A39" s="20"/>
      <c r="B39" s="21"/>
      <c r="C39" s="20"/>
      <c r="D39" s="22"/>
      <c r="E39" s="23"/>
      <c r="F39" s="24"/>
      <c r="G39" s="20"/>
      <c r="H39" s="25"/>
      <c r="I39" s="25"/>
    </row>
    <row r="40" s="1" customFormat="1" ht="17.25" spans="1:9">
      <c r="A40" s="20"/>
      <c r="B40" s="21"/>
      <c r="C40" s="20"/>
      <c r="D40" s="22"/>
      <c r="E40" s="23"/>
      <c r="F40" s="24"/>
      <c r="G40" s="20"/>
      <c r="H40" s="25"/>
      <c r="I40" s="25"/>
    </row>
    <row r="41" s="1" customFormat="1" ht="17.25" spans="1:9">
      <c r="A41" s="20"/>
      <c r="B41" s="21"/>
      <c r="C41" s="20"/>
      <c r="D41" s="22"/>
      <c r="E41" s="23"/>
      <c r="F41" s="24"/>
      <c r="G41" s="20"/>
      <c r="H41" s="25"/>
      <c r="I41" s="25"/>
    </row>
    <row r="43" s="1" customFormat="1" ht="18.75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ht="18.75" spans="1:9">
      <c r="A44" s="26"/>
      <c r="B44" s="26"/>
      <c r="C44" s="26"/>
      <c r="D44" s="26"/>
      <c r="E44" s="26"/>
      <c r="F44" s="26"/>
      <c r="G44" s="26"/>
      <c r="H44" s="26"/>
      <c r="I44" s="26"/>
    </row>
    <row r="45" s="1" customFormat="1" ht="18.75" spans="1:9">
      <c r="A45" s="26"/>
      <c r="B45" s="26"/>
      <c r="C45" s="26"/>
      <c r="D45" s="26"/>
      <c r="E45" s="26"/>
      <c r="F45" s="26"/>
      <c r="G45" s="26"/>
      <c r="H45" s="26"/>
      <c r="I45" s="26"/>
    </row>
    <row r="46" s="1" customFormat="1" ht="18.75" spans="1:9">
      <c r="A46" s="26"/>
      <c r="B46" s="26"/>
      <c r="C46" s="26"/>
      <c r="D46" s="26"/>
      <c r="E46" s="26"/>
      <c r="F46" s="26"/>
      <c r="G46" s="26"/>
      <c r="H46" s="26"/>
      <c r="I46" s="26"/>
    </row>
    <row r="47" s="1" customFormat="1" ht="18.75" spans="1:9">
      <c r="A47" s="26"/>
      <c r="B47" s="26"/>
      <c r="C47" s="26"/>
      <c r="D47" s="26"/>
      <c r="E47" s="26"/>
      <c r="F47" s="26"/>
      <c r="G47" s="26"/>
      <c r="H47" s="26"/>
      <c r="I47" s="26"/>
    </row>
    <row r="48" s="1" customFormat="1" ht="18.75" spans="1:9">
      <c r="A48" s="26"/>
      <c r="B48" s="26"/>
      <c r="C48" s="26"/>
      <c r="D48" s="26"/>
      <c r="E48" s="26"/>
      <c r="F48" s="26"/>
      <c r="G48" s="26"/>
      <c r="H48" s="26"/>
      <c r="I48" s="26"/>
    </row>
    <row r="49" s="1" customFormat="1" ht="18.75" spans="1:9">
      <c r="A49" s="26"/>
      <c r="B49" s="26"/>
      <c r="C49" s="26"/>
      <c r="D49" s="26"/>
      <c r="E49" s="26"/>
      <c r="F49" s="26"/>
      <c r="G49" s="26"/>
      <c r="H49" s="26"/>
      <c r="I49" s="26"/>
    </row>
    <row r="50" s="1" customFormat="1" ht="18.75" spans="1:9">
      <c r="A50" s="26"/>
      <c r="B50" s="26"/>
      <c r="C50" s="26"/>
      <c r="D50" s="26"/>
      <c r="E50" s="26"/>
      <c r="F50" s="26"/>
      <c r="G50" s="26"/>
      <c r="H50" s="26"/>
      <c r="I50" s="26"/>
    </row>
    <row r="51" s="1" customFormat="1" ht="18.75" spans="1:9">
      <c r="A51" s="26"/>
      <c r="B51" s="26"/>
      <c r="C51" s="26"/>
      <c r="D51" s="26"/>
      <c r="E51" s="26"/>
      <c r="F51" s="26"/>
      <c r="G51" s="26"/>
      <c r="H51" s="26"/>
      <c r="I51" s="26"/>
    </row>
    <row r="52" s="1" customFormat="1" ht="18.75" spans="1:9">
      <c r="A52" s="26"/>
      <c r="B52" s="26"/>
      <c r="C52" s="26"/>
      <c r="D52" s="26"/>
      <c r="E52" s="26"/>
      <c r="F52" s="26"/>
      <c r="G52" s="26"/>
      <c r="H52" s="26"/>
      <c r="I52" s="26"/>
    </row>
    <row r="53" s="1" customFormat="1" ht="18.75" spans="1:9">
      <c r="A53" s="26"/>
      <c r="B53" s="26"/>
      <c r="C53" s="26"/>
      <c r="D53" s="26"/>
      <c r="E53" s="26"/>
      <c r="F53" s="26"/>
      <c r="G53" s="26"/>
      <c r="H53" s="26"/>
      <c r="I53" s="26"/>
    </row>
    <row r="54" s="1" customFormat="1" ht="18.75" spans="1:9">
      <c r="A54" s="26"/>
      <c r="B54" s="26"/>
      <c r="C54" s="26"/>
      <c r="D54" s="26"/>
      <c r="E54" s="26"/>
      <c r="F54" s="26"/>
      <c r="G54" s="26"/>
      <c r="H54" s="26"/>
      <c r="I54" s="26"/>
    </row>
    <row r="55" s="1" customFormat="1" ht="18.75" spans="1:9">
      <c r="A55" s="26"/>
      <c r="B55" s="26"/>
      <c r="C55" s="26"/>
      <c r="D55" s="26"/>
      <c r="E55" s="26"/>
      <c r="F55" s="26"/>
      <c r="G55" s="26"/>
      <c r="H55" s="26"/>
      <c r="I55" s="26"/>
    </row>
    <row r="56" s="1" customFormat="1" ht="18.75" spans="1:9">
      <c r="A56" s="26"/>
      <c r="B56" s="26"/>
      <c r="C56" s="26"/>
      <c r="D56" s="26"/>
      <c r="E56" s="26"/>
      <c r="F56" s="26"/>
      <c r="G56" s="26"/>
      <c r="H56" s="26"/>
      <c r="I56" s="26"/>
    </row>
    <row r="57" s="1" customFormat="1" ht="18.75" spans="1:9">
      <c r="A57" s="26"/>
      <c r="B57" s="26"/>
      <c r="C57" s="26"/>
      <c r="D57" s="26"/>
      <c r="E57" s="26"/>
      <c r="F57" s="26"/>
      <c r="G57" s="26"/>
      <c r="H57" s="26"/>
      <c r="I57" s="26"/>
    </row>
    <row r="58" s="1" customFormat="1" ht="18.75" spans="1:9">
      <c r="A58" s="26"/>
      <c r="B58" s="26"/>
      <c r="C58" s="26"/>
      <c r="D58" s="26"/>
      <c r="E58" s="26"/>
      <c r="F58" s="26"/>
      <c r="G58" s="26"/>
      <c r="H58" s="26"/>
      <c r="I58" s="26"/>
    </row>
    <row r="59" s="1" customFormat="1" ht="18.75" spans="1:9">
      <c r="A59" s="26"/>
      <c r="B59" s="26"/>
      <c r="C59" s="26"/>
      <c r="D59" s="26"/>
      <c r="E59" s="26"/>
      <c r="F59" s="26"/>
      <c r="G59" s="26"/>
      <c r="H59" s="26"/>
      <c r="I59" s="26"/>
    </row>
    <row r="60" s="1" customFormat="1" ht="18.75" spans="1:9">
      <c r="A60" s="26"/>
      <c r="B60" s="26"/>
      <c r="C60" s="26"/>
      <c r="D60" s="26"/>
      <c r="E60" s="26"/>
      <c r="F60" s="26"/>
      <c r="G60" s="26"/>
      <c r="H60" s="26"/>
      <c r="I60" s="26"/>
    </row>
    <row r="61" s="1" customFormat="1" ht="18.75" spans="1:9">
      <c r="A61" s="26"/>
      <c r="B61" s="26"/>
      <c r="C61" s="26"/>
      <c r="D61" s="26"/>
      <c r="E61" s="26"/>
      <c r="F61" s="26"/>
      <c r="G61" s="26"/>
      <c r="H61" s="26"/>
      <c r="I61" s="26"/>
    </row>
    <row r="62" s="1" customFormat="1" ht="18.75" spans="1:9">
      <c r="A62" s="26"/>
      <c r="B62" s="26"/>
      <c r="C62" s="26"/>
      <c r="D62" s="26"/>
      <c r="E62" s="26"/>
      <c r="F62" s="26"/>
      <c r="G62" s="26"/>
      <c r="H62" s="26"/>
      <c r="I62" s="26"/>
    </row>
    <row r="63" s="1" customFormat="1" ht="18.75" spans="1:9">
      <c r="A63" s="26"/>
      <c r="B63" s="26"/>
      <c r="C63" s="26"/>
      <c r="D63" s="26"/>
      <c r="E63" s="26"/>
      <c r="F63" s="26"/>
      <c r="G63" s="26"/>
      <c r="H63" s="26"/>
      <c r="I63" s="26"/>
    </row>
    <row r="64" s="1" customFormat="1" ht="18.75" spans="1:9">
      <c r="A64" s="26"/>
      <c r="B64" s="26"/>
      <c r="C64" s="26"/>
      <c r="D64" s="26"/>
      <c r="E64" s="26"/>
      <c r="F64" s="26"/>
      <c r="G64" s="26"/>
      <c r="H64" s="26"/>
      <c r="I64" s="26"/>
    </row>
    <row r="65" s="1" customFormat="1" ht="18.75" spans="1:9">
      <c r="A65" s="26"/>
      <c r="B65" s="26"/>
      <c r="C65" s="26"/>
      <c r="D65" s="26"/>
      <c r="E65" s="26"/>
      <c r="F65" s="26"/>
      <c r="G65" s="26"/>
      <c r="H65" s="26"/>
      <c r="I65" s="26"/>
    </row>
    <row r="66" s="1" customFormat="1" ht="18.75" spans="1:9">
      <c r="A66" s="26"/>
      <c r="B66" s="26"/>
      <c r="C66" s="26"/>
      <c r="D66" s="26"/>
      <c r="E66" s="26"/>
      <c r="F66" s="26"/>
      <c r="G66" s="26"/>
      <c r="H66" s="26"/>
      <c r="I66" s="26"/>
    </row>
    <row r="67" s="1" customFormat="1" ht="18.75" spans="1:9">
      <c r="A67" s="26"/>
      <c r="B67" s="26"/>
      <c r="C67" s="26"/>
      <c r="D67" s="26"/>
      <c r="E67" s="26"/>
      <c r="F67" s="26"/>
      <c r="G67" s="26"/>
      <c r="H67" s="26"/>
      <c r="I67" s="26"/>
    </row>
    <row r="68" s="1" customFormat="1" ht="18.75" spans="1:9">
      <c r="A68" s="26"/>
      <c r="B68" s="26"/>
      <c r="C68" s="26"/>
      <c r="D68" s="26"/>
      <c r="E68" s="26"/>
      <c r="F68" s="26"/>
      <c r="G68" s="26"/>
      <c r="H68" s="26"/>
      <c r="I68" s="26"/>
    </row>
    <row r="69" s="1" customFormat="1" ht="18.75" spans="1:9">
      <c r="A69" s="26"/>
      <c r="B69" s="26"/>
      <c r="C69" s="26"/>
      <c r="D69" s="26"/>
      <c r="E69" s="26"/>
      <c r="F69" s="26"/>
      <c r="G69" s="26"/>
      <c r="H69" s="26"/>
      <c r="I69" s="26"/>
    </row>
    <row r="70" s="1" customFormat="1" ht="18.75" spans="1:9">
      <c r="A70" s="26"/>
      <c r="B70" s="26"/>
      <c r="C70" s="26"/>
      <c r="D70" s="26"/>
      <c r="E70" s="26"/>
      <c r="F70" s="26"/>
      <c r="G70" s="26"/>
      <c r="H70" s="26"/>
      <c r="I70" s="26"/>
    </row>
    <row r="71" s="1" customFormat="1" ht="18.75" spans="1:9">
      <c r="A71" s="26"/>
      <c r="B71" s="26"/>
      <c r="C71" s="26"/>
      <c r="D71" s="26"/>
      <c r="E71" s="26"/>
      <c r="F71" s="26"/>
      <c r="G71" s="26"/>
      <c r="H71" s="26"/>
      <c r="I71" s="26"/>
    </row>
    <row r="72" s="1" customFormat="1" ht="18.75" spans="1:9">
      <c r="A72" s="26"/>
      <c r="B72" s="26"/>
      <c r="C72" s="26"/>
      <c r="D72" s="26"/>
      <c r="E72" s="26"/>
      <c r="F72" s="26"/>
      <c r="G72" s="26"/>
      <c r="H72" s="26"/>
      <c r="I72" s="26"/>
    </row>
    <row r="73" s="1" customFormat="1" ht="18.75" spans="1:9">
      <c r="A73" s="26"/>
      <c r="B73" s="26"/>
      <c r="C73" s="26"/>
      <c r="D73" s="26"/>
      <c r="E73" s="26"/>
      <c r="F73" s="26"/>
      <c r="G73" s="26"/>
      <c r="H73" s="26"/>
      <c r="I73" s="26"/>
    </row>
    <row r="74" s="1" customFormat="1" ht="18.75" spans="1:9">
      <c r="A74" s="26"/>
      <c r="B74" s="26"/>
      <c r="C74" s="26"/>
      <c r="D74" s="26"/>
      <c r="E74" s="26"/>
      <c r="F74" s="26"/>
      <c r="G74" s="26"/>
      <c r="H74" s="26"/>
      <c r="I74" s="26"/>
    </row>
    <row r="75" s="1" customFormat="1" ht="18.75" spans="1:9">
      <c r="A75" s="26"/>
      <c r="B75" s="26"/>
      <c r="C75" s="26"/>
      <c r="D75" s="26"/>
      <c r="E75" s="26"/>
      <c r="F75" s="26"/>
      <c r="G75" s="26"/>
      <c r="H75" s="26"/>
      <c r="I75" s="26"/>
    </row>
    <row r="76" s="1" customFormat="1" ht="18.75" spans="1:9">
      <c r="A76" s="26"/>
      <c r="B76" s="26"/>
      <c r="C76" s="26"/>
      <c r="D76" s="26"/>
      <c r="E76" s="26"/>
      <c r="F76" s="26"/>
      <c r="G76" s="26"/>
      <c r="H76" s="26"/>
      <c r="I76" s="26"/>
    </row>
    <row r="77" s="1" customFormat="1" ht="18.75" spans="1:9">
      <c r="A77" s="26"/>
      <c r="B77" s="26"/>
      <c r="C77" s="26"/>
      <c r="D77" s="26"/>
      <c r="E77" s="26"/>
      <c r="F77" s="26"/>
      <c r="G77" s="26"/>
      <c r="H77" s="26"/>
      <c r="I77" s="26"/>
    </row>
    <row r="78" s="1" customFormat="1" ht="18.75" spans="1:9">
      <c r="A78" s="26"/>
      <c r="B78" s="26"/>
      <c r="C78" s="26"/>
      <c r="D78" s="26"/>
      <c r="E78" s="26"/>
      <c r="F78" s="26"/>
      <c r="G78" s="26"/>
      <c r="H78" s="26"/>
      <c r="I78" s="26"/>
    </row>
    <row r="79" s="1" customFormat="1" ht="18.75" spans="1:9">
      <c r="A79" s="26"/>
      <c r="B79" s="26"/>
      <c r="C79" s="26"/>
      <c r="D79" s="26"/>
      <c r="E79" s="26"/>
      <c r="F79" s="26"/>
      <c r="G79" s="26"/>
      <c r="H79" s="26"/>
      <c r="I79" s="26"/>
    </row>
    <row r="80" s="1" customFormat="1" ht="18.75" spans="1:9">
      <c r="A80" s="26"/>
      <c r="B80" s="26"/>
      <c r="C80" s="26"/>
      <c r="D80" s="26"/>
      <c r="E80" s="26"/>
      <c r="F80" s="26"/>
      <c r="G80" s="26"/>
      <c r="H80" s="26"/>
      <c r="I80" s="26"/>
    </row>
    <row r="81" s="1" customFormat="1" ht="18.75" spans="1:9">
      <c r="A81" s="26"/>
      <c r="B81" s="26"/>
      <c r="C81" s="26"/>
      <c r="D81" s="26"/>
      <c r="E81" s="26"/>
      <c r="F81" s="26"/>
      <c r="G81" s="26"/>
      <c r="H81" s="26"/>
      <c r="I81" s="26"/>
    </row>
    <row r="82" s="1" customFormat="1" ht="18.75" spans="1:9">
      <c r="A82" s="26"/>
      <c r="B82" s="26"/>
      <c r="C82" s="26"/>
      <c r="D82" s="26"/>
      <c r="E82" s="26"/>
      <c r="F82" s="26"/>
      <c r="G82" s="26"/>
      <c r="H82" s="26"/>
      <c r="I82" s="26"/>
    </row>
    <row r="83" s="1" customFormat="1" ht="18.75" spans="1:9">
      <c r="A83" s="26"/>
      <c r="B83" s="26"/>
      <c r="C83" s="26"/>
      <c r="D83" s="26"/>
      <c r="E83" s="26"/>
      <c r="F83" s="26"/>
      <c r="G83" s="26"/>
      <c r="H83" s="26"/>
      <c r="I83" s="26"/>
    </row>
  </sheetData>
  <mergeCells count="7">
    <mergeCell ref="A1:I1"/>
    <mergeCell ref="G8:H8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topLeftCell="E1" workbookViewId="0">
      <selection activeCell="J2" sqref="J2"/>
    </sheetView>
  </sheetViews>
  <sheetFormatPr defaultColWidth="8.725" defaultRowHeight="13.5"/>
  <cols>
    <col min="1" max="1" width="16" style="1" hidden="1" customWidth="1"/>
    <col min="2" max="2" width="13" style="1" hidden="1" customWidth="1"/>
    <col min="3" max="3" width="9.09166666666667" style="1" hidden="1" customWidth="1"/>
    <col min="4" max="4" width="15" style="1" hidden="1" customWidth="1"/>
    <col min="5" max="5" width="20" style="1" customWidth="1"/>
    <col min="6" max="6" width="51.5" style="1" customWidth="1"/>
    <col min="7" max="7" width="8.375" style="1" customWidth="1"/>
    <col min="8" max="8" width="8" style="1" customWidth="1"/>
    <col min="9" max="9" width="12.75" style="1" customWidth="1"/>
    <col min="10" max="10" width="23.25" style="2" customWidth="1"/>
    <col min="11" max="16384" width="8.725" style="1"/>
  </cols>
  <sheetData>
    <row r="1" s="1" customFormat="1" ht="20.25" spans="1:10">
      <c r="A1" s="3" t="s">
        <v>0</v>
      </c>
      <c r="B1" s="4"/>
      <c r="C1" s="4"/>
      <c r="D1" s="5"/>
      <c r="E1" s="4"/>
      <c r="F1" s="4"/>
      <c r="G1" s="4"/>
      <c r="H1" s="4"/>
      <c r="I1" s="4"/>
      <c r="J1" s="2"/>
    </row>
    <row r="2" s="1" customForma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7" t="s">
        <v>9</v>
      </c>
      <c r="J2" s="2"/>
    </row>
    <row r="3" s="1" customFormat="1" ht="16.5" spans="1:10">
      <c r="A3" s="11">
        <v>45730</v>
      </c>
      <c r="B3" s="11" t="s">
        <v>11</v>
      </c>
      <c r="C3" s="12" t="s">
        <v>47</v>
      </c>
      <c r="D3" s="13" t="s">
        <v>48</v>
      </c>
      <c r="E3" s="14" t="s">
        <v>49</v>
      </c>
      <c r="F3" s="15" t="s">
        <v>21</v>
      </c>
      <c r="G3" s="15">
        <v>6010</v>
      </c>
      <c r="H3" s="16">
        <v>0.294</v>
      </c>
      <c r="I3" s="28">
        <f>G3*H3</f>
        <v>1766.94</v>
      </c>
      <c r="J3" s="29" t="s">
        <v>50</v>
      </c>
    </row>
    <row r="4" s="1" customFormat="1" ht="16.5" spans="1:10">
      <c r="A4" s="15"/>
      <c r="B4" s="11"/>
      <c r="C4" s="15"/>
      <c r="D4" s="17"/>
      <c r="E4" s="14"/>
      <c r="F4" s="15" t="s">
        <v>23</v>
      </c>
      <c r="G4" s="15">
        <v>6010</v>
      </c>
      <c r="H4" s="16">
        <v>0.116</v>
      </c>
      <c r="I4" s="28">
        <f t="shared" ref="I4:I17" si="0">G4*H4</f>
        <v>697.16</v>
      </c>
      <c r="J4" s="29"/>
    </row>
    <row r="5" s="1" customFormat="1" ht="16.5" spans="1:10">
      <c r="A5" s="15"/>
      <c r="B5" s="11"/>
      <c r="C5" s="15"/>
      <c r="D5" s="17"/>
      <c r="E5" s="14"/>
      <c r="F5" s="15" t="s">
        <v>44</v>
      </c>
      <c r="G5" s="15">
        <v>6010</v>
      </c>
      <c r="H5" s="16">
        <v>0</v>
      </c>
      <c r="I5" s="28">
        <f t="shared" si="0"/>
        <v>0</v>
      </c>
      <c r="J5" s="29"/>
    </row>
    <row r="6" s="1" customFormat="1" ht="16.5" spans="1:10">
      <c r="A6" s="15"/>
      <c r="B6" s="11"/>
      <c r="C6" s="15"/>
      <c r="D6" s="17"/>
      <c r="E6" s="14"/>
      <c r="F6" s="18" t="s">
        <v>24</v>
      </c>
      <c r="G6" s="18">
        <v>30050</v>
      </c>
      <c r="H6" s="19">
        <v>0.042</v>
      </c>
      <c r="I6" s="28">
        <f t="shared" si="0"/>
        <v>1262.1</v>
      </c>
      <c r="J6" s="29"/>
    </row>
    <row r="7" s="1" customFormat="1" ht="33" spans="1:10">
      <c r="A7" s="15"/>
      <c r="B7" s="11"/>
      <c r="C7" s="15"/>
      <c r="D7" s="17"/>
      <c r="E7" s="14"/>
      <c r="F7" s="12" t="s">
        <v>17</v>
      </c>
      <c r="G7" s="15">
        <v>6010</v>
      </c>
      <c r="H7" s="16">
        <v>0.105</v>
      </c>
      <c r="I7" s="28">
        <f t="shared" si="0"/>
        <v>631.05</v>
      </c>
      <c r="J7" s="29"/>
    </row>
    <row r="8" s="1" customFormat="1" ht="16.5" spans="1:10">
      <c r="A8" s="11">
        <v>45730</v>
      </c>
      <c r="B8" s="11" t="s">
        <v>11</v>
      </c>
      <c r="C8" s="12" t="s">
        <v>51</v>
      </c>
      <c r="D8" s="13" t="s">
        <v>52</v>
      </c>
      <c r="E8" s="14" t="s">
        <v>53</v>
      </c>
      <c r="F8" s="15" t="s">
        <v>21</v>
      </c>
      <c r="G8" s="15">
        <v>5610</v>
      </c>
      <c r="H8" s="16">
        <v>0.294</v>
      </c>
      <c r="I8" s="28">
        <f t="shared" si="0"/>
        <v>1649.34</v>
      </c>
      <c r="J8" s="29" t="s">
        <v>54</v>
      </c>
    </row>
    <row r="9" s="1" customFormat="1" ht="16.5" spans="1:10">
      <c r="A9" s="15"/>
      <c r="B9" s="11"/>
      <c r="C9" s="15"/>
      <c r="D9" s="17"/>
      <c r="E9" s="14"/>
      <c r="F9" s="15" t="s">
        <v>23</v>
      </c>
      <c r="G9" s="15">
        <v>5610</v>
      </c>
      <c r="H9" s="16">
        <v>0.116</v>
      </c>
      <c r="I9" s="28">
        <f t="shared" si="0"/>
        <v>650.76</v>
      </c>
      <c r="J9" s="29"/>
    </row>
    <row r="10" s="1" customFormat="1" ht="16.5" spans="1:10">
      <c r="A10" s="15"/>
      <c r="B10" s="11"/>
      <c r="C10" s="15"/>
      <c r="D10" s="17"/>
      <c r="E10" s="14"/>
      <c r="F10" s="15" t="s">
        <v>44</v>
      </c>
      <c r="G10" s="15">
        <v>5610</v>
      </c>
      <c r="H10" s="16">
        <v>0</v>
      </c>
      <c r="I10" s="28">
        <f t="shared" si="0"/>
        <v>0</v>
      </c>
      <c r="J10" s="29"/>
    </row>
    <row r="11" s="1" customFormat="1" ht="16.5" spans="1:10">
      <c r="A11" s="15"/>
      <c r="B11" s="11"/>
      <c r="C11" s="15"/>
      <c r="D11" s="17"/>
      <c r="E11" s="14"/>
      <c r="F11" s="15" t="s">
        <v>55</v>
      </c>
      <c r="G11" s="15">
        <v>33660</v>
      </c>
      <c r="H11" s="16">
        <v>0.042</v>
      </c>
      <c r="I11" s="28">
        <f t="shared" si="0"/>
        <v>1413.72</v>
      </c>
      <c r="J11" s="29"/>
    </row>
    <row r="12" s="1" customFormat="1" ht="33" spans="1:10">
      <c r="A12" s="15"/>
      <c r="B12" s="11"/>
      <c r="C12" s="15"/>
      <c r="D12" s="17"/>
      <c r="E12" s="14"/>
      <c r="F12" s="12" t="s">
        <v>17</v>
      </c>
      <c r="G12" s="15">
        <v>5610</v>
      </c>
      <c r="H12" s="16">
        <v>0.105</v>
      </c>
      <c r="I12" s="28">
        <f t="shared" si="0"/>
        <v>589.05</v>
      </c>
      <c r="J12" s="29"/>
    </row>
    <row r="13" s="1" customFormat="1" ht="16.5" spans="1:10">
      <c r="A13" s="11">
        <v>45743</v>
      </c>
      <c r="B13" s="11" t="s">
        <v>11</v>
      </c>
      <c r="C13" s="12" t="s">
        <v>56</v>
      </c>
      <c r="D13" s="13" t="s">
        <v>57</v>
      </c>
      <c r="E13" s="14" t="s">
        <v>58</v>
      </c>
      <c r="F13" s="15" t="s">
        <v>21</v>
      </c>
      <c r="G13" s="15">
        <v>2268</v>
      </c>
      <c r="H13" s="16">
        <v>0.28</v>
      </c>
      <c r="I13" s="28">
        <f t="shared" si="0"/>
        <v>635.04</v>
      </c>
      <c r="J13" s="29" t="s">
        <v>59</v>
      </c>
    </row>
    <row r="14" s="1" customFormat="1" ht="16.5" spans="1:10">
      <c r="A14" s="15"/>
      <c r="B14" s="11"/>
      <c r="C14" s="15"/>
      <c r="D14" s="17"/>
      <c r="E14" s="14"/>
      <c r="F14" s="15" t="s">
        <v>23</v>
      </c>
      <c r="G14" s="15">
        <v>2268</v>
      </c>
      <c r="H14" s="16">
        <v>0.1</v>
      </c>
      <c r="I14" s="28">
        <f t="shared" si="0"/>
        <v>226.8</v>
      </c>
      <c r="J14" s="29"/>
    </row>
    <row r="15" s="1" customFormat="1" ht="16.5" spans="1:10">
      <c r="A15" s="15"/>
      <c r="B15" s="11"/>
      <c r="C15" s="15"/>
      <c r="D15" s="17"/>
      <c r="E15" s="14"/>
      <c r="F15" s="15" t="s">
        <v>44</v>
      </c>
      <c r="G15" s="15">
        <v>2268</v>
      </c>
      <c r="H15" s="16">
        <v>0</v>
      </c>
      <c r="I15" s="28">
        <f t="shared" si="0"/>
        <v>0</v>
      </c>
      <c r="J15" s="29"/>
    </row>
    <row r="16" s="1" customFormat="1" ht="16.5" spans="1:10">
      <c r="A16" s="15"/>
      <c r="B16" s="11"/>
      <c r="C16" s="15"/>
      <c r="D16" s="17"/>
      <c r="E16" s="14"/>
      <c r="F16" s="18" t="s">
        <v>24</v>
      </c>
      <c r="G16" s="18">
        <f>G15*5</f>
        <v>11340</v>
      </c>
      <c r="H16" s="19">
        <v>0.042</v>
      </c>
      <c r="I16" s="28">
        <f t="shared" si="0"/>
        <v>476.28</v>
      </c>
      <c r="J16" s="29"/>
    </row>
    <row r="17" s="1" customFormat="1" ht="33" spans="1:10">
      <c r="A17" s="15"/>
      <c r="B17" s="11"/>
      <c r="C17" s="15"/>
      <c r="D17" s="17"/>
      <c r="E17" s="14"/>
      <c r="F17" s="12" t="s">
        <v>17</v>
      </c>
      <c r="G17" s="15">
        <v>2268</v>
      </c>
      <c r="H17" s="16">
        <v>0.1</v>
      </c>
      <c r="I17" s="28">
        <f t="shared" si="0"/>
        <v>226.8</v>
      </c>
      <c r="J17" s="29"/>
    </row>
    <row r="18" s="1" customFormat="1" ht="17.25" spans="1:10">
      <c r="A18" s="15"/>
      <c r="B18" s="11"/>
      <c r="C18" s="15"/>
      <c r="D18" s="17"/>
      <c r="E18" s="14"/>
      <c r="F18" s="12"/>
      <c r="G18" s="15"/>
      <c r="H18" s="16"/>
      <c r="I18" s="16">
        <f>SUM(I3:I17)</f>
        <v>10225.04</v>
      </c>
      <c r="J18" s="2"/>
    </row>
    <row r="19" s="1" customFormat="1" ht="17.25" spans="1:10">
      <c r="A19" s="20"/>
      <c r="B19" s="21"/>
      <c r="C19" s="20"/>
      <c r="D19" s="22"/>
      <c r="E19" s="23"/>
      <c r="F19" s="24"/>
      <c r="G19" s="20"/>
      <c r="H19" s="25"/>
      <c r="I19" s="25"/>
      <c r="J19" s="2"/>
    </row>
    <row r="20" s="1" customFormat="1" ht="17.25" spans="1:10">
      <c r="A20" s="20"/>
      <c r="B20" s="21"/>
      <c r="C20" s="20"/>
      <c r="D20" s="22"/>
      <c r="E20" s="23"/>
      <c r="F20" s="24"/>
      <c r="G20" s="20"/>
      <c r="H20" s="25"/>
      <c r="I20" s="25"/>
      <c r="J20" s="2"/>
    </row>
    <row r="21" s="1" customFormat="1" ht="17.25" spans="1:10">
      <c r="A21" s="20"/>
      <c r="B21" s="21"/>
      <c r="C21" s="20"/>
      <c r="D21" s="22"/>
      <c r="E21" s="23"/>
      <c r="F21" s="24"/>
      <c r="G21" s="20"/>
      <c r="H21" s="25"/>
      <c r="I21" s="25"/>
      <c r="J21" s="2"/>
    </row>
    <row r="22" s="1" customFormat="1" ht="17.25" spans="1:10">
      <c r="A22" s="20"/>
      <c r="B22" s="21"/>
      <c r="C22" s="20"/>
      <c r="D22" s="22"/>
      <c r="E22" s="23"/>
      <c r="F22" s="24"/>
      <c r="G22" s="20"/>
      <c r="H22" s="25"/>
      <c r="I22" s="25"/>
      <c r="J22" s="2"/>
    </row>
    <row r="23" s="1" customFormat="1" ht="17.25" spans="1:10">
      <c r="A23" s="20"/>
      <c r="B23" s="21"/>
      <c r="C23" s="20"/>
      <c r="D23" s="22"/>
      <c r="E23" s="23"/>
      <c r="F23" s="24"/>
      <c r="G23" s="20"/>
      <c r="H23" s="25"/>
      <c r="I23" s="25"/>
      <c r="J23" s="2"/>
    </row>
    <row r="24" s="1" customFormat="1" ht="17.25" spans="1:10">
      <c r="A24" s="20"/>
      <c r="B24" s="21"/>
      <c r="C24" s="20"/>
      <c r="D24" s="22"/>
      <c r="E24" s="23"/>
      <c r="F24" s="24"/>
      <c r="G24" s="20"/>
      <c r="H24" s="25"/>
      <c r="I24" s="25"/>
      <c r="J24" s="2"/>
    </row>
    <row r="25" s="1" customFormat="1" ht="17.25" spans="1:10">
      <c r="A25" s="20"/>
      <c r="B25" s="21"/>
      <c r="C25" s="20"/>
      <c r="D25" s="22"/>
      <c r="E25" s="23"/>
      <c r="F25" s="24"/>
      <c r="G25" s="20"/>
      <c r="H25" s="25"/>
      <c r="I25" s="25"/>
      <c r="J25" s="2"/>
    </row>
    <row r="26" s="1" customFormat="1" ht="17.25" spans="1:10">
      <c r="A26" s="20"/>
      <c r="B26" s="21"/>
      <c r="C26" s="20"/>
      <c r="D26" s="22"/>
      <c r="E26" s="23"/>
      <c r="F26" s="24"/>
      <c r="G26" s="20"/>
      <c r="H26" s="25"/>
      <c r="I26" s="25"/>
      <c r="J26" s="2"/>
    </row>
    <row r="27" s="1" customFormat="1" ht="17.25" spans="1:10">
      <c r="A27" s="20"/>
      <c r="B27" s="21"/>
      <c r="C27" s="20"/>
      <c r="D27" s="22"/>
      <c r="E27" s="23"/>
      <c r="F27" s="24"/>
      <c r="G27" s="20"/>
      <c r="H27" s="25"/>
      <c r="I27" s="25"/>
      <c r="J27" s="2"/>
    </row>
    <row r="28" s="1" customFormat="1" ht="17.25" spans="1:10">
      <c r="A28" s="20"/>
      <c r="B28" s="21"/>
      <c r="C28" s="20"/>
      <c r="D28" s="22"/>
      <c r="E28" s="23"/>
      <c r="F28" s="24"/>
      <c r="G28" s="20"/>
      <c r="H28" s="25"/>
      <c r="I28" s="25"/>
      <c r="J28" s="2"/>
    </row>
    <row r="29" s="1" customFormat="1" ht="17.25" spans="1:10">
      <c r="A29" s="20"/>
      <c r="B29" s="21"/>
      <c r="C29" s="20"/>
      <c r="D29" s="22"/>
      <c r="E29" s="23"/>
      <c r="F29" s="24"/>
      <c r="G29" s="20"/>
      <c r="H29" s="25"/>
      <c r="I29" s="25"/>
      <c r="J29" s="2"/>
    </row>
    <row r="30" s="1" customFormat="1" ht="17.25" spans="1:10">
      <c r="A30" s="20"/>
      <c r="B30" s="21"/>
      <c r="C30" s="20"/>
      <c r="D30" s="22"/>
      <c r="E30" s="23"/>
      <c r="F30" s="24"/>
      <c r="G30" s="20"/>
      <c r="H30" s="25"/>
      <c r="I30" s="25"/>
      <c r="J30" s="2"/>
    </row>
    <row r="31" s="1" customFormat="1" ht="17.25" spans="1:10">
      <c r="A31" s="20"/>
      <c r="B31" s="21"/>
      <c r="C31" s="20"/>
      <c r="D31" s="22"/>
      <c r="E31" s="23"/>
      <c r="F31" s="24"/>
      <c r="G31" s="20"/>
      <c r="H31" s="25"/>
      <c r="I31" s="25"/>
      <c r="J31" s="2"/>
    </row>
    <row r="32" s="1" customFormat="1" ht="17.25" spans="1:10">
      <c r="A32" s="20"/>
      <c r="B32" s="21"/>
      <c r="C32" s="20"/>
      <c r="D32" s="22"/>
      <c r="E32" s="23"/>
      <c r="F32" s="24"/>
      <c r="G32" s="20"/>
      <c r="H32" s="25"/>
      <c r="I32" s="25"/>
      <c r="J32" s="2"/>
    </row>
    <row r="33" s="1" customFormat="1" ht="17.25" spans="1:10">
      <c r="A33" s="20"/>
      <c r="B33" s="21"/>
      <c r="C33" s="20"/>
      <c r="D33" s="22"/>
      <c r="E33" s="23"/>
      <c r="F33" s="24"/>
      <c r="G33" s="20"/>
      <c r="H33" s="25"/>
      <c r="I33" s="25"/>
      <c r="J33" s="2"/>
    </row>
    <row r="34" s="1" customFormat="1" ht="17.25" spans="1:10">
      <c r="A34" s="20"/>
      <c r="B34" s="21"/>
      <c r="C34" s="20"/>
      <c r="D34" s="22"/>
      <c r="E34" s="23"/>
      <c r="F34" s="24"/>
      <c r="G34" s="20"/>
      <c r="H34" s="25"/>
      <c r="I34" s="25"/>
      <c r="J34" s="2"/>
    </row>
    <row r="35" s="1" customFormat="1" ht="17.25" spans="1:10">
      <c r="A35" s="20"/>
      <c r="B35" s="21"/>
      <c r="C35" s="20"/>
      <c r="D35" s="22"/>
      <c r="E35" s="23"/>
      <c r="F35" s="24"/>
      <c r="G35" s="20"/>
      <c r="H35" s="25"/>
      <c r="I35" s="25"/>
      <c r="J35" s="2"/>
    </row>
    <row r="36" s="1" customFormat="1" ht="17.25" spans="1:10">
      <c r="A36" s="20"/>
      <c r="B36" s="21"/>
      <c r="C36" s="20"/>
      <c r="D36" s="22"/>
      <c r="E36" s="23"/>
      <c r="F36" s="24"/>
      <c r="G36" s="20"/>
      <c r="H36" s="25"/>
      <c r="I36" s="25"/>
      <c r="J36" s="2"/>
    </row>
    <row r="37" s="1" customFormat="1" ht="17.25" spans="1:10">
      <c r="A37" s="20"/>
      <c r="B37" s="21"/>
      <c r="C37" s="20"/>
      <c r="D37" s="22"/>
      <c r="E37" s="23"/>
      <c r="F37" s="24"/>
      <c r="G37" s="20"/>
      <c r="H37" s="25"/>
      <c r="I37" s="25"/>
      <c r="J37" s="2"/>
    </row>
    <row r="38" s="1" customFormat="1" ht="17.25" spans="1:10">
      <c r="A38" s="20"/>
      <c r="B38" s="21"/>
      <c r="C38" s="20"/>
      <c r="D38" s="22"/>
      <c r="E38" s="23"/>
      <c r="F38" s="24"/>
      <c r="G38" s="20"/>
      <c r="H38" s="25"/>
      <c r="I38" s="25"/>
      <c r="J38" s="2"/>
    </row>
    <row r="40" s="1" customFormat="1" ht="18.75" spans="1:10">
      <c r="A40" s="26"/>
      <c r="B40" s="26"/>
      <c r="C40" s="26"/>
      <c r="D40" s="26"/>
      <c r="E40" s="26"/>
      <c r="F40" s="26"/>
      <c r="G40" s="26"/>
      <c r="H40" s="26"/>
      <c r="I40" s="26"/>
      <c r="J40" s="2"/>
    </row>
    <row r="41" s="1" customFormat="1" ht="18.75" spans="1:10">
      <c r="A41" s="26"/>
      <c r="B41" s="26"/>
      <c r="C41" s="26"/>
      <c r="D41" s="26"/>
      <c r="E41" s="26"/>
      <c r="F41" s="26"/>
      <c r="G41" s="26"/>
      <c r="H41" s="26"/>
      <c r="I41" s="26"/>
      <c r="J41" s="2"/>
    </row>
    <row r="42" s="1" customFormat="1" ht="18.75" spans="1:10">
      <c r="A42" s="26"/>
      <c r="B42" s="26"/>
      <c r="C42" s="26"/>
      <c r="D42" s="26"/>
      <c r="E42" s="26"/>
      <c r="F42" s="26"/>
      <c r="G42" s="26"/>
      <c r="H42" s="26"/>
      <c r="I42" s="26"/>
      <c r="J42" s="2"/>
    </row>
    <row r="43" s="1" customFormat="1" ht="18.75" spans="1:10">
      <c r="A43" s="26"/>
      <c r="B43" s="26"/>
      <c r="C43" s="26"/>
      <c r="D43" s="26"/>
      <c r="E43" s="26"/>
      <c r="F43" s="26"/>
      <c r="G43" s="26"/>
      <c r="H43" s="26"/>
      <c r="I43" s="26"/>
      <c r="J43" s="2"/>
    </row>
    <row r="44" s="1" customFormat="1" ht="18.75" spans="1:10">
      <c r="A44" s="26"/>
      <c r="B44" s="26"/>
      <c r="C44" s="26"/>
      <c r="D44" s="26"/>
      <c r="E44" s="26"/>
      <c r="F44" s="26"/>
      <c r="G44" s="26"/>
      <c r="H44" s="26"/>
      <c r="I44" s="26"/>
      <c r="J44" s="2"/>
    </row>
    <row r="45" s="1" customFormat="1" ht="18.75" spans="1:10">
      <c r="A45" s="26"/>
      <c r="B45" s="26"/>
      <c r="C45" s="26"/>
      <c r="D45" s="26"/>
      <c r="E45" s="26"/>
      <c r="F45" s="26"/>
      <c r="G45" s="26"/>
      <c r="H45" s="26"/>
      <c r="I45" s="26"/>
      <c r="J45" s="2"/>
    </row>
    <row r="46" s="1" customFormat="1" ht="18.75" spans="1:10">
      <c r="A46" s="26"/>
      <c r="B46" s="26"/>
      <c r="C46" s="26"/>
      <c r="D46" s="26"/>
      <c r="E46" s="26"/>
      <c r="F46" s="26"/>
      <c r="G46" s="26"/>
      <c r="H46" s="26"/>
      <c r="I46" s="26"/>
      <c r="J46" s="2"/>
    </row>
    <row r="47" s="1" customFormat="1" ht="18.75" spans="1:10">
      <c r="A47" s="26"/>
      <c r="B47" s="26"/>
      <c r="C47" s="26"/>
      <c r="D47" s="26"/>
      <c r="E47" s="26"/>
      <c r="F47" s="26"/>
      <c r="G47" s="26"/>
      <c r="H47" s="26"/>
      <c r="I47" s="26"/>
      <c r="J47" s="2"/>
    </row>
    <row r="48" s="1" customFormat="1" ht="18.75" spans="1:10">
      <c r="A48" s="26"/>
      <c r="B48" s="26"/>
      <c r="C48" s="26"/>
      <c r="D48" s="26"/>
      <c r="E48" s="26"/>
      <c r="F48" s="26"/>
      <c r="G48" s="26"/>
      <c r="H48" s="26"/>
      <c r="I48" s="26"/>
      <c r="J48" s="2"/>
    </row>
    <row r="49" s="1" customFormat="1" ht="18.75" spans="1:10">
      <c r="A49" s="26"/>
      <c r="B49" s="26"/>
      <c r="C49" s="26"/>
      <c r="D49" s="26"/>
      <c r="E49" s="26"/>
      <c r="F49" s="26"/>
      <c r="G49" s="26"/>
      <c r="H49" s="26"/>
      <c r="I49" s="26"/>
      <c r="J49" s="2"/>
    </row>
    <row r="50" s="1" customFormat="1" ht="18.75" spans="1:10">
      <c r="A50" s="26"/>
      <c r="B50" s="26"/>
      <c r="C50" s="26"/>
      <c r="D50" s="26"/>
      <c r="E50" s="26"/>
      <c r="F50" s="26"/>
      <c r="G50" s="26"/>
      <c r="H50" s="26"/>
      <c r="I50" s="26"/>
      <c r="J50" s="2"/>
    </row>
    <row r="51" s="1" customFormat="1" ht="18.75" spans="1:10">
      <c r="A51" s="26"/>
      <c r="B51" s="26"/>
      <c r="C51" s="26"/>
      <c r="D51" s="26"/>
      <c r="E51" s="26"/>
      <c r="F51" s="26"/>
      <c r="G51" s="26"/>
      <c r="H51" s="26"/>
      <c r="I51" s="26"/>
      <c r="J51" s="2"/>
    </row>
    <row r="52" s="1" customFormat="1" ht="18.75" spans="1:10">
      <c r="A52" s="26"/>
      <c r="B52" s="26"/>
      <c r="C52" s="26"/>
      <c r="D52" s="26"/>
      <c r="E52" s="26"/>
      <c r="F52" s="26"/>
      <c r="G52" s="26"/>
      <c r="H52" s="26"/>
      <c r="I52" s="26"/>
      <c r="J52" s="2"/>
    </row>
    <row r="53" s="1" customFormat="1" ht="18.75" spans="1:10">
      <c r="A53" s="26"/>
      <c r="B53" s="26"/>
      <c r="C53" s="26"/>
      <c r="D53" s="26"/>
      <c r="E53" s="26"/>
      <c r="F53" s="26"/>
      <c r="G53" s="26"/>
      <c r="H53" s="26"/>
      <c r="I53" s="26"/>
      <c r="J53" s="2"/>
    </row>
    <row r="54" s="1" customFormat="1" ht="18.75" spans="1:10">
      <c r="A54" s="26"/>
      <c r="B54" s="26"/>
      <c r="C54" s="26"/>
      <c r="D54" s="26"/>
      <c r="E54" s="26"/>
      <c r="F54" s="26"/>
      <c r="G54" s="26"/>
      <c r="H54" s="26"/>
      <c r="I54" s="26"/>
      <c r="J54" s="2"/>
    </row>
    <row r="55" s="1" customFormat="1" ht="18.75" spans="1:10">
      <c r="A55" s="26"/>
      <c r="B55" s="26"/>
      <c r="C55" s="26"/>
      <c r="D55" s="26"/>
      <c r="E55" s="26"/>
      <c r="F55" s="26"/>
      <c r="G55" s="26"/>
      <c r="H55" s="26"/>
      <c r="I55" s="26"/>
      <c r="J55" s="2"/>
    </row>
    <row r="56" s="1" customFormat="1" ht="18.75" spans="1:10">
      <c r="A56" s="26"/>
      <c r="B56" s="26"/>
      <c r="C56" s="26"/>
      <c r="D56" s="26"/>
      <c r="E56" s="26"/>
      <c r="F56" s="26"/>
      <c r="G56" s="26"/>
      <c r="H56" s="26"/>
      <c r="I56" s="26"/>
      <c r="J56" s="2"/>
    </row>
    <row r="57" s="1" customFormat="1" ht="18.75" spans="1:10">
      <c r="A57" s="26"/>
      <c r="B57" s="26"/>
      <c r="C57" s="26"/>
      <c r="D57" s="26"/>
      <c r="E57" s="26"/>
      <c r="F57" s="26"/>
      <c r="G57" s="26"/>
      <c r="H57" s="26"/>
      <c r="I57" s="26"/>
      <c r="J57" s="2"/>
    </row>
    <row r="58" s="1" customFormat="1" ht="18.75" spans="1:10">
      <c r="A58" s="26"/>
      <c r="B58" s="26"/>
      <c r="C58" s="26"/>
      <c r="D58" s="26"/>
      <c r="E58" s="26"/>
      <c r="F58" s="26"/>
      <c r="G58" s="26"/>
      <c r="H58" s="26"/>
      <c r="I58" s="26"/>
      <c r="J58" s="2"/>
    </row>
    <row r="59" s="1" customFormat="1" ht="18.75" spans="1:10">
      <c r="A59" s="26"/>
      <c r="B59" s="26"/>
      <c r="C59" s="26"/>
      <c r="D59" s="26"/>
      <c r="E59" s="26"/>
      <c r="F59" s="26"/>
      <c r="G59" s="26"/>
      <c r="H59" s="26"/>
      <c r="I59" s="26"/>
      <c r="J59" s="2"/>
    </row>
    <row r="60" s="1" customFormat="1" ht="18.75" spans="1:10">
      <c r="A60" s="26"/>
      <c r="B60" s="26"/>
      <c r="C60" s="26"/>
      <c r="D60" s="26"/>
      <c r="E60" s="26"/>
      <c r="F60" s="26"/>
      <c r="G60" s="26"/>
      <c r="H60" s="26"/>
      <c r="I60" s="26"/>
      <c r="J60" s="2"/>
    </row>
    <row r="61" s="1" customFormat="1" ht="18.75" spans="1:10">
      <c r="A61" s="26"/>
      <c r="B61" s="26"/>
      <c r="C61" s="26"/>
      <c r="D61" s="26"/>
      <c r="E61" s="26"/>
      <c r="F61" s="26"/>
      <c r="G61" s="26"/>
      <c r="H61" s="26"/>
      <c r="I61" s="26"/>
      <c r="J61" s="2"/>
    </row>
    <row r="62" s="1" customFormat="1" ht="18.75" spans="1:10">
      <c r="A62" s="26"/>
      <c r="B62" s="26"/>
      <c r="C62" s="26"/>
      <c r="D62" s="26"/>
      <c r="E62" s="26"/>
      <c r="F62" s="26"/>
      <c r="G62" s="26"/>
      <c r="H62" s="26"/>
      <c r="I62" s="26"/>
      <c r="J62" s="2"/>
    </row>
    <row r="63" s="1" customFormat="1" ht="18.75" spans="1:10">
      <c r="A63" s="26"/>
      <c r="B63" s="26"/>
      <c r="C63" s="26"/>
      <c r="D63" s="26"/>
      <c r="E63" s="26"/>
      <c r="F63" s="26"/>
      <c r="G63" s="26"/>
      <c r="H63" s="26"/>
      <c r="I63" s="26"/>
      <c r="J63" s="2"/>
    </row>
    <row r="64" s="1" customFormat="1" ht="18.75" spans="1:10">
      <c r="A64" s="26"/>
      <c r="B64" s="26"/>
      <c r="C64" s="26"/>
      <c r="D64" s="26"/>
      <c r="E64" s="26"/>
      <c r="F64" s="26"/>
      <c r="G64" s="26"/>
      <c r="H64" s="26"/>
      <c r="I64" s="26"/>
      <c r="J64" s="2"/>
    </row>
    <row r="65" s="1" customFormat="1" ht="18.75" spans="1:10">
      <c r="A65" s="26"/>
      <c r="B65" s="26"/>
      <c r="C65" s="26"/>
      <c r="D65" s="26"/>
      <c r="E65" s="26"/>
      <c r="F65" s="26"/>
      <c r="G65" s="26"/>
      <c r="H65" s="26"/>
      <c r="I65" s="26"/>
      <c r="J65" s="2"/>
    </row>
    <row r="66" s="1" customFormat="1" ht="18.75" spans="1:10">
      <c r="A66" s="26"/>
      <c r="B66" s="26"/>
      <c r="C66" s="26"/>
      <c r="D66" s="26"/>
      <c r="E66" s="26"/>
      <c r="F66" s="26"/>
      <c r="G66" s="26"/>
      <c r="H66" s="26"/>
      <c r="I66" s="26"/>
      <c r="J66" s="2"/>
    </row>
    <row r="67" s="1" customFormat="1" ht="18.75" spans="1:10">
      <c r="A67" s="26"/>
      <c r="B67" s="26"/>
      <c r="C67" s="26"/>
      <c r="D67" s="26"/>
      <c r="E67" s="26"/>
      <c r="F67" s="26"/>
      <c r="G67" s="26"/>
      <c r="H67" s="26"/>
      <c r="I67" s="26"/>
      <c r="J67" s="2"/>
    </row>
    <row r="68" s="1" customFormat="1" ht="18.75" spans="1:10">
      <c r="A68" s="26"/>
      <c r="B68" s="26"/>
      <c r="C68" s="26"/>
      <c r="D68" s="26"/>
      <c r="E68" s="26"/>
      <c r="F68" s="26"/>
      <c r="G68" s="26"/>
      <c r="H68" s="26"/>
      <c r="I68" s="26"/>
      <c r="J68" s="2"/>
    </row>
    <row r="69" s="1" customFormat="1" ht="18.75" spans="1:10">
      <c r="A69" s="26"/>
      <c r="B69" s="26"/>
      <c r="C69" s="26"/>
      <c r="D69" s="26"/>
      <c r="E69" s="26"/>
      <c r="F69" s="26"/>
      <c r="G69" s="26"/>
      <c r="H69" s="26"/>
      <c r="I69" s="26"/>
      <c r="J69" s="2"/>
    </row>
    <row r="70" s="1" customFormat="1" ht="18.75" spans="1:10">
      <c r="A70" s="26"/>
      <c r="B70" s="26"/>
      <c r="C70" s="26"/>
      <c r="D70" s="26"/>
      <c r="E70" s="26"/>
      <c r="F70" s="26"/>
      <c r="G70" s="26"/>
      <c r="H70" s="26"/>
      <c r="I70" s="26"/>
      <c r="J70" s="2"/>
    </row>
    <row r="71" s="1" customFormat="1" ht="18.75" spans="1:10">
      <c r="A71" s="26"/>
      <c r="B71" s="26"/>
      <c r="C71" s="26"/>
      <c r="D71" s="26"/>
      <c r="E71" s="26"/>
      <c r="F71" s="26"/>
      <c r="G71" s="26"/>
      <c r="H71" s="26"/>
      <c r="I71" s="26"/>
      <c r="J71" s="2"/>
    </row>
    <row r="72" s="1" customFormat="1" ht="18.75" spans="1:10">
      <c r="A72" s="26"/>
      <c r="B72" s="26"/>
      <c r="C72" s="26"/>
      <c r="D72" s="26"/>
      <c r="E72" s="26"/>
      <c r="F72" s="26"/>
      <c r="G72" s="26"/>
      <c r="H72" s="26"/>
      <c r="I72" s="26"/>
      <c r="J72" s="2"/>
    </row>
    <row r="73" s="1" customFormat="1" ht="18.75" spans="1:10">
      <c r="A73" s="26"/>
      <c r="B73" s="26"/>
      <c r="C73" s="26"/>
      <c r="D73" s="26"/>
      <c r="E73" s="26"/>
      <c r="F73" s="26"/>
      <c r="G73" s="26"/>
      <c r="H73" s="26"/>
      <c r="I73" s="26"/>
      <c r="J73" s="2"/>
    </row>
    <row r="74" s="1" customFormat="1" ht="18.75" spans="1:10">
      <c r="A74" s="26"/>
      <c r="B74" s="26"/>
      <c r="C74" s="26"/>
      <c r="D74" s="26"/>
      <c r="E74" s="26"/>
      <c r="F74" s="26"/>
      <c r="G74" s="26"/>
      <c r="H74" s="26"/>
      <c r="I74" s="26"/>
      <c r="J74" s="2"/>
    </row>
    <row r="75" s="1" customFormat="1" ht="18.75" spans="1:10">
      <c r="A75" s="26"/>
      <c r="B75" s="26"/>
      <c r="C75" s="26"/>
      <c r="D75" s="26"/>
      <c r="E75" s="26"/>
      <c r="F75" s="26"/>
      <c r="G75" s="26"/>
      <c r="H75" s="26"/>
      <c r="I75" s="26"/>
      <c r="J75" s="2"/>
    </row>
    <row r="76" s="1" customFormat="1" ht="18.75" spans="1:10">
      <c r="A76" s="26"/>
      <c r="B76" s="26"/>
      <c r="C76" s="26"/>
      <c r="D76" s="26"/>
      <c r="E76" s="26"/>
      <c r="F76" s="26"/>
      <c r="G76" s="26"/>
      <c r="H76" s="26"/>
      <c r="I76" s="26"/>
      <c r="J76" s="2"/>
    </row>
    <row r="77" s="1" customFormat="1" ht="18.75" spans="1:10">
      <c r="A77" s="26"/>
      <c r="B77" s="26"/>
      <c r="C77" s="26"/>
      <c r="D77" s="26"/>
      <c r="E77" s="26"/>
      <c r="F77" s="26"/>
      <c r="G77" s="26"/>
      <c r="H77" s="26"/>
      <c r="I77" s="26"/>
      <c r="J77" s="2"/>
    </row>
    <row r="78" s="1" customFormat="1" ht="18.75" spans="1:10">
      <c r="A78" s="26"/>
      <c r="B78" s="26"/>
      <c r="C78" s="26"/>
      <c r="D78" s="26"/>
      <c r="E78" s="26"/>
      <c r="F78" s="26"/>
      <c r="G78" s="26"/>
      <c r="H78" s="26"/>
      <c r="I78" s="26"/>
      <c r="J78" s="2"/>
    </row>
    <row r="79" s="1" customFormat="1" ht="18.75" spans="1:10">
      <c r="A79" s="26"/>
      <c r="B79" s="26"/>
      <c r="C79" s="26"/>
      <c r="D79" s="26"/>
      <c r="E79" s="26"/>
      <c r="F79" s="26"/>
      <c r="G79" s="26"/>
      <c r="H79" s="26"/>
      <c r="I79" s="26"/>
      <c r="J79" s="2"/>
    </row>
    <row r="80" s="1" customFormat="1" ht="18.75" spans="1:10">
      <c r="A80" s="26"/>
      <c r="B80" s="26"/>
      <c r="C80" s="26"/>
      <c r="D80" s="26"/>
      <c r="E80" s="26"/>
      <c r="F80" s="26"/>
      <c r="G80" s="26"/>
      <c r="H80" s="26"/>
      <c r="I80" s="26"/>
      <c r="J80" s="2"/>
    </row>
  </sheetData>
  <mergeCells count="19">
    <mergeCell ref="A1:I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  <mergeCell ref="J3:J7"/>
    <mergeCell ref="J8:J12"/>
    <mergeCell ref="J13:J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2025-1月-已开</vt:lpstr>
      <vt:lpstr>2025-2月未对账</vt:lpstr>
      <vt:lpstr>2025-3月未对账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吴巧</cp:lastModifiedBy>
  <dcterms:created xsi:type="dcterms:W3CDTF">2017-08-21T10:11:00Z</dcterms:created>
  <dcterms:modified xsi:type="dcterms:W3CDTF">2025-06-17T09:20:01Z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FB2EEA092951488690BB5D7D8DC548D3_13</vt:lpwstr>
  </property>
</Properties>
</file>