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做货-人民币-已开" sheetId="25" r:id="rId1"/>
    <sheet name="国外做货-美金" sheetId="26" r:id="rId2"/>
  </sheets>
  <definedNames>
    <definedName name="_xlnm._FilterDatabase" localSheetId="0" hidden="1">'国内做货-人民币-已开'!$B$1:$I$63</definedName>
    <definedName name="_xlnm._FilterDatabase" localSheetId="1" hidden="1">'国外做货-美金'!$B$1:$I$122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<sst xmlns="http://schemas.openxmlformats.org/spreadsheetml/2006/main" count="330" uniqueCount="150">
  <si>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</si>
  <si>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</si>
  <si>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</si>
  <si>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</si>
  <si>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</si>
  <si>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</si>
  <si>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</si>
  <si>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</si>
  <si>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</si>
  <si>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</si>
  <si>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24632</t>
  </si>
  <si>
    <t>RRNBSK393
工厂：星之浩工厂</t>
  </si>
  <si>
    <t>0093-707-251
Made in China 女下装裤子
加单2</t>
  </si>
  <si>
    <t>白色吊牌HPBCGEN001-60*95mm</t>
  </si>
  <si>
    <t>黑色 吊绳 MRBCGEN004-320*1.5mm</t>
  </si>
  <si>
    <t>白色缎带洗标CLBCGEN003*4页-60*25mm（加页码）</t>
  </si>
  <si>
    <t>白色缎带洗标CLBCGEN003*1页-60*25mm（条码页）251色</t>
  </si>
  <si>
    <t>白色织标WLBCGEN017（05B）-65*19mm</t>
  </si>
  <si>
    <t>24858</t>
  </si>
  <si>
    <t>RRNBSK402
工厂：星之浩工厂</t>
  </si>
  <si>
    <t>0093-708-906
Made in China 女下装裤子</t>
  </si>
  <si>
    <t>白色吊牌HPBCGEN001-60*95mm（补差数）</t>
  </si>
  <si>
    <t>白色织标WLBCGEN017（05B）-65*19mm（补差数）</t>
  </si>
  <si>
    <t>24805</t>
  </si>
  <si>
    <t>RRNBSK405
工厂：星之浩工厂</t>
  </si>
  <si>
    <t>0093-737-251/800
Made in China 女下装裤子
加单1</t>
  </si>
  <si>
    <t>25146</t>
  </si>
  <si>
    <t>RRNBSK423
工厂：星之浩工厂</t>
  </si>
  <si>
    <t>0093-797-251/800
Made in China 女下装裤子
加单1</t>
  </si>
  <si>
    <t>25273</t>
  </si>
  <si>
    <t>RRNBSK439
工厂：星之浩工厂</t>
  </si>
  <si>
    <t>0093-707-251/800
Made in China 女下装裤子
加单3</t>
  </si>
  <si>
    <t>车送样品</t>
  </si>
  <si>
    <t>25220/25221</t>
  </si>
  <si>
    <t>RRNBSK440
工厂：星之浩工厂</t>
  </si>
  <si>
    <t>0093-708-906
Made in China 女下装裤子
加单1</t>
  </si>
  <si>
    <t>25353</t>
  </si>
  <si>
    <t>RRNBSK453
工厂：星之浩工厂</t>
  </si>
  <si>
    <t>0093-737-251/800
Made in China 女下装裤子
加单2</t>
  </si>
  <si>
    <t>25668</t>
  </si>
  <si>
    <t>RRNBSK474
工厂：星之浩工厂</t>
  </si>
  <si>
    <t>0093-707-251/800
Made in China 女下装裤子
加单4</t>
  </si>
  <si>
    <t>25675</t>
  </si>
  <si>
    <t>RRNBSK478
工厂：星之浩工厂</t>
  </si>
  <si>
    <t>0093-797-760
Made in China 女下装裤子
加单2</t>
  </si>
  <si>
    <t>25677</t>
  </si>
  <si>
    <t>RRNBSK481
工厂：星之浩工厂</t>
  </si>
  <si>
    <t>0093-712-711
Made in China 女下装裤子</t>
  </si>
  <si>
    <t>以下开票  徐州星之浩服饰有限公司</t>
  </si>
  <si>
    <r>
      <rPr>
        <sz val="12"/>
        <rFont val="宋体"/>
        <charset val="134"/>
      </rPr>
      <t>品名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</si>
  <si>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</si>
  <si>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</si>
  <si>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金额</t>
    </r>
  </si>
  <si>
    <t>备注</t>
  </si>
  <si>
    <t>商标</t>
  </si>
  <si>
    <t>个</t>
  </si>
  <si>
    <t>0093-707,0093-737
0093-708,0093-797
0093-712</t>
  </si>
  <si>
    <r>
      <rPr>
        <sz val="22"/>
        <color rgb="FF000000"/>
        <rFont val="宋体"/>
        <charset val="134"/>
      </rPr>
      <t>发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票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通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知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单</t>
    </r>
  </si>
  <si>
    <r>
      <rPr>
        <sz val="11"/>
        <color rgb="FF000000"/>
        <rFont val="宋体"/>
        <charset val="134"/>
      </rPr>
      <t>编号</t>
    </r>
    <r>
      <rPr>
        <sz val="11"/>
        <color rgb="FF000000"/>
        <rFont val="Calibri"/>
        <charset val="134"/>
      </rPr>
      <t>                         </t>
    </r>
    <r>
      <rPr>
        <sz val="11"/>
        <color rgb="FF000000"/>
        <rFont val="宋体"/>
        <charset val="134"/>
      </rPr>
      <t>（发票张数）</t>
    </r>
    <r>
      <rPr>
        <sz val="11"/>
        <color rgb="FF000000"/>
        <rFont val="Calibri"/>
        <charset val="134"/>
      </rPr>
      <t>      </t>
    </r>
  </si>
  <si>
    <t>申请日期</t>
  </si>
  <si>
    <t>客户</t>
  </si>
  <si>
    <r>
      <rPr>
        <sz val="11"/>
        <color rgb="FF000000"/>
        <rFont val="宋体"/>
        <charset val="134"/>
      </rPr>
      <t>开票抬头</t>
    </r>
    <r>
      <rPr>
        <sz val="11"/>
        <color rgb="FF000000"/>
        <rFont val="Calibri"/>
        <charset val="134"/>
      </rPr>
      <t>                                        </t>
    </r>
    <r>
      <rPr>
        <sz val="11"/>
        <color rgb="FF000000"/>
        <rFont val="宋体"/>
        <charset val="134"/>
      </rPr>
      <t>（请填写全名）</t>
    </r>
  </si>
  <si>
    <r>
      <rPr>
        <sz val="11"/>
        <color rgb="FF000000"/>
        <rFont val="宋体"/>
        <charset val="134"/>
      </rPr>
      <t>货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物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或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应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税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劳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务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名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称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（比如吊粒，吊牌等，大致写一下就可以）</t>
    </r>
  </si>
  <si>
    <r>
      <rPr>
        <sz val="11"/>
        <color rgb="FF000000"/>
        <rFont val="宋体"/>
        <charset val="134"/>
      </rPr>
      <t>规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格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（如果不需要注明的请写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无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）</t>
    </r>
  </si>
  <si>
    <t>单位</t>
  </si>
  <si>
    <r>
      <rPr>
        <sz val="11"/>
        <color rgb="FF000000"/>
        <rFont val="宋体"/>
        <charset val="134"/>
      </rPr>
      <t>数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量</t>
    </r>
  </si>
  <si>
    <r>
      <rPr>
        <sz val="11"/>
        <color rgb="FF000000"/>
        <rFont val="宋体"/>
        <charset val="134"/>
      </rPr>
      <t>金额</t>
    </r>
    <r>
      <rPr>
        <sz val="11"/>
        <color rgb="FF000000"/>
        <rFont val="Calibri"/>
        <charset val="134"/>
      </rPr>
      <t>                                 </t>
    </r>
    <r>
      <rPr>
        <sz val="11"/>
        <color rgb="FF000000"/>
        <rFont val="宋体"/>
        <charset val="134"/>
      </rPr>
      <t>（一张发票的总金额）</t>
    </r>
  </si>
  <si>
    <t>睿宁</t>
  </si>
  <si>
    <t>徐州星之浩服饰有限公司</t>
  </si>
  <si>
    <t>无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</si>
  <si>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</si>
  <si>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24107/24108</t>
  </si>
  <si>
    <t>RRNBSK368
工厂：依洲</t>
  </si>
  <si>
    <t>0093-741-906
Made in Cambodia 女下装裤子
加单9</t>
  </si>
  <si>
    <t>OK</t>
  </si>
  <si>
    <t>24136</t>
  </si>
  <si>
    <t>RRNBSK376
工厂：乐维斯</t>
  </si>
  <si>
    <t>3232-741-401 VENU
Made in Cambodia 女下装裤子</t>
  </si>
  <si>
    <t>白色吊牌HPBCRFI001-60*95mm-RFID LOGO</t>
  </si>
  <si>
    <t>白色缎带空白标 BKKBXM24002（60*25mm）</t>
  </si>
  <si>
    <t>白色缎带芯片洗标CLBCRFI001-60*25mm</t>
  </si>
  <si>
    <t>77300</t>
  </si>
  <si>
    <t>RRNBSK377
工厂：新云峰</t>
  </si>
  <si>
    <t>6237-741-251 LALY
Made in Cambodia 女下装裙子</t>
  </si>
  <si>
    <t>白色缎带洗标CLBCGEN003*5页-60*25mm（加页码）（+2%）</t>
  </si>
  <si>
    <t>白色缎带芯片洗标CLBCRFI001-60*25mm（+4%）</t>
  </si>
  <si>
    <t>白色缎带芯片洗标CLBCRFI001-60*25mm（+2%）</t>
  </si>
  <si>
    <t>白色织标WLBCGEN017（05B）-65*19mm（+2%）</t>
  </si>
  <si>
    <t>77897</t>
  </si>
  <si>
    <t>RRNBSK380
工厂：新云峰</t>
  </si>
  <si>
    <t>5095-741-505/800  MIEL
Made in Cambodia 女下装裤子</t>
  </si>
  <si>
    <t>腰卡WIDE LEG（BKYK25001）-88*82mm</t>
  </si>
  <si>
    <t>白色RFID织标WLBCRFI013-65*19mm（+4%）</t>
  </si>
  <si>
    <t>77898</t>
  </si>
  <si>
    <t>RRNBSK381
工厂：新云峰</t>
  </si>
  <si>
    <t>5095-747-MIEL PET 5095-747/800  MIEL  PETIT
Made in Cambodia 女下装裤子</t>
  </si>
  <si>
    <t>77899</t>
  </si>
  <si>
    <t>RRNBSK382
工厂：新云峰</t>
  </si>
  <si>
    <t>5095-787-800  MIEL  PETIT
Made in Cambodia 女下装裤子</t>
  </si>
  <si>
    <t>78098</t>
  </si>
  <si>
    <t>RRNBSK387
工厂：新云峰</t>
  </si>
  <si>
    <t>5095-741-812  MIEL
Made in Cambodia 女下装裤子
加单1</t>
  </si>
  <si>
    <t>24458</t>
  </si>
  <si>
    <t>RRNBSK396
工厂：新云峰</t>
  </si>
  <si>
    <t>0093-741-906
Made in Cambodia 女下装裤子
加单10</t>
  </si>
  <si>
    <t>24627</t>
  </si>
  <si>
    <t>RRNBSK397
工厂：新云峰</t>
  </si>
  <si>
    <t>0093-741-251
Made in Cambodia 女下装裤子
加单11</t>
  </si>
  <si>
    <t>77259</t>
  </si>
  <si>
    <t>RRNBSK399
工厂：锦泰</t>
  </si>
  <si>
    <t>5093-741 -251/514  LEA
Made in Cambodia 女下装裤子</t>
  </si>
  <si>
    <t>白色吊牌HPBCRFI001-60*95mm-RFID LOGO（重做）</t>
  </si>
  <si>
    <t>24856</t>
  </si>
  <si>
    <t>RRNBSK407
工厂：新云峰</t>
  </si>
  <si>
    <t>0093-743-251
Made in Cambodia 女下装裤子</t>
  </si>
  <si>
    <t>24043</t>
  </si>
  <si>
    <t>RRNBSK416
工厂：新云峰</t>
  </si>
  <si>
    <t>0093-741-251
Made in Cambodia 女下装裤子
加单8（补）</t>
  </si>
  <si>
    <t>白色吊牌HPBCGEN001-60*95mm（4个价格）</t>
  </si>
  <si>
    <t>24900</t>
  </si>
  <si>
    <t>RRNBSK417
工厂：新云峰</t>
  </si>
  <si>
    <t>0093-741-700
Made in Cambodia 女下装裤子
加单12</t>
  </si>
  <si>
    <t>RRNBSK419
工厂：依洲</t>
  </si>
  <si>
    <t>RACHEL 0093-741-441
Made in Cambodia 女士长裤
补差数</t>
  </si>
  <si>
    <t>RRNBSK441
工厂：依洲</t>
  </si>
  <si>
    <t>RACHEL 0093-741-800/711
Made in Cambodia 女士长裤
加单13</t>
  </si>
  <si>
    <t>RRNBSK442
工厂：依洲</t>
  </si>
  <si>
    <t>RACHEL 0093-741-800/711/251
Made in Cambodia 女士长裤
加单14</t>
  </si>
  <si>
    <t>25125</t>
  </si>
  <si>
    <t>RRNBSK443
工厂：新云峰</t>
  </si>
  <si>
    <t>0093-743-251
Made in Cambodia 女下装裤子
加单1</t>
  </si>
  <si>
    <t>25280</t>
  </si>
  <si>
    <t>RRNBSK446
工厂：新云峰</t>
  </si>
  <si>
    <t>0093-743-251
Made in Cambodia 女下装裤子
加单2</t>
  </si>
  <si>
    <t>RRNBSK447
工厂：依洲</t>
  </si>
  <si>
    <t>RACHEL 0093-741-441
Made in Cambodia 女士长裤
加单15</t>
  </si>
  <si>
    <t>25223/25225/25327</t>
  </si>
  <si>
    <t>RRNBSK468
工厂：依洲</t>
  </si>
  <si>
    <t>RACHEL 0093-745-906
Made in Cambodia 女士长裤</t>
  </si>
  <si>
    <t>79215/79512</t>
  </si>
  <si>
    <t>RRNBSK469
工厂：依洲</t>
  </si>
  <si>
    <t>RACHEL 0093-744-422
Made in Cambodia 女士长裤</t>
  </si>
  <si>
    <t>80043</t>
  </si>
  <si>
    <t>RRNBSK473
工厂：锦泰</t>
  </si>
  <si>
    <t>5093-741 -251/514  LEA
Made in Cambodia 女下装裤子
加单1</t>
  </si>
  <si>
    <t>RRNBSK483
工厂：依洲</t>
  </si>
  <si>
    <t>RACHEL 0093-744-422
Made in Cambodia 女士长裤
加单1</t>
  </si>
  <si>
    <t>25676</t>
  </si>
  <si>
    <t>RRNBSK484
工厂：依洲</t>
  </si>
  <si>
    <t>0093-743-251
Made in Cambodia 女下装裤子
加单3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</si>
</sst>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Arial"/>
      <charset val="134"/>
    </font>
    <font>
      <sz val="14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Arial"/>
      <charset val="134"/>
    </font>
    <font>
      <sz val="2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22"/>
      <color rgb="FF000000"/>
      <name val="Calibri"/>
      <charset val="134"/>
    </font>
    <font>
      <b/>
      <sz val="16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9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vertical="center"/>
    </xf>
    <xf numFmtId="14" fontId="0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vertical="center"/>
    </xf>
    <xf numFmtId="14" fontId="0" fillId="0" borderId="4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NumberFormat="1" applyFont="1" applyFill="1" applyBorder="1" applyAlignment="1" applyProtection="1"/>
    <xf numFmtId="14" fontId="0" fillId="0" borderId="6" xfId="0" applyNumberForma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178" fontId="9" fillId="3" borderId="0" xfId="0" applyNumberFormat="1" applyFont="1" applyFill="1" applyAlignment="1" applyProtection="1">
      <alignment horizontal="center" vertical="center"/>
    </xf>
    <xf numFmtId="178" fontId="7" fillId="0" borderId="0" xfId="0" applyNumberFormat="1" applyFont="1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3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NumberFormat="1" applyFont="1" applyFill="1" applyBorder="1" applyAlignment="1" applyProtection="1"/>
    <xf numFmtId="0" fontId="11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58" fontId="13" fillId="0" borderId="8" xfId="0" applyNumberFormat="1" applyFont="1" applyBorder="1" applyAlignment="1">
      <alignment horizontal="center" vertical="center" wrapText="1"/>
    </xf>
    <xf numFmtId="8" fontId="13" fillId="0" borderId="8" xfId="0" applyNumberFormat="1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5</xdr:col>
      <xdr:colOff>1786255</xdr:colOff>
      <xdr:row>87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36550"/>
          <a:ext cx="7954645" cy="441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zoomScale="85" zoomScaleNormal="85" workbookViewId="0">
      <pane ySplit="2" topLeftCell="A21" activePane="bottomLeft" state="frozen"/>
      <selection/>
      <selection pane="bottomLeft" activeCell="J38" sqref="J38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2.0909090909091" style="1" customWidth="1"/>
    <col min="5" max="5" width="31.8545454545455" style="1" customWidth="1"/>
    <col min="6" max="6" width="52.9636363636364" style="1" customWidth="1"/>
    <col min="7" max="8" width="11" style="1" customWidth="1"/>
    <col min="9" max="9" width="14.9090909090909" style="2" customWidth="1"/>
    <col min="10" max="10" width="25.8818181818182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4"/>
      <c r="I1" s="30"/>
    </row>
    <row r="2" ht="14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</v>
      </c>
    </row>
    <row r="3" customHeight="1" spans="1:9">
      <c r="A3" s="10">
        <v>45761</v>
      </c>
      <c r="B3" s="11">
        <v>45770</v>
      </c>
      <c r="C3" s="12" t="s">
        <v>10</v>
      </c>
      <c r="D3" s="21" t="s">
        <v>11</v>
      </c>
      <c r="E3" s="14" t="s">
        <v>12</v>
      </c>
      <c r="F3" s="14" t="s">
        <v>13</v>
      </c>
      <c r="G3" s="15">
        <v>8000</v>
      </c>
      <c r="H3" s="15">
        <v>0.35</v>
      </c>
      <c r="I3" s="31">
        <f>G3*H3</f>
        <v>2800</v>
      </c>
    </row>
    <row r="4" customHeight="1" spans="1:9">
      <c r="A4" s="10"/>
      <c r="B4" s="16"/>
      <c r="C4" s="17"/>
      <c r="D4" s="22"/>
      <c r="E4" s="14"/>
      <c r="F4" s="15" t="s">
        <v>14</v>
      </c>
      <c r="G4" s="15">
        <v>8000</v>
      </c>
      <c r="H4" s="15"/>
      <c r="I4" s="31">
        <f>G4*H4</f>
        <v>0</v>
      </c>
    </row>
    <row r="5" customHeight="1" spans="1:9">
      <c r="A5" s="10"/>
      <c r="B5" s="20">
        <v>45765</v>
      </c>
      <c r="C5" s="17"/>
      <c r="D5" s="22"/>
      <c r="E5" s="14"/>
      <c r="F5" s="15" t="s">
        <v>15</v>
      </c>
      <c r="G5" s="15">
        <f>8000*4</f>
        <v>32000</v>
      </c>
      <c r="H5" s="15">
        <v>0.042</v>
      </c>
      <c r="I5" s="31">
        <f>G5*H5</f>
        <v>1344</v>
      </c>
    </row>
    <row r="6" customHeight="1" spans="1:9">
      <c r="A6" s="10"/>
      <c r="B6" s="20"/>
      <c r="C6" s="17"/>
      <c r="D6" s="22"/>
      <c r="E6" s="14"/>
      <c r="F6" s="15" t="s">
        <v>16</v>
      </c>
      <c r="G6" s="15">
        <f>100*3</f>
        <v>300</v>
      </c>
      <c r="H6" s="15">
        <v>0.042</v>
      </c>
      <c r="I6" s="31">
        <f>G6*H6</f>
        <v>12.6</v>
      </c>
    </row>
    <row r="7" customHeight="1" spans="1:9">
      <c r="A7" s="10"/>
      <c r="B7" s="20"/>
      <c r="C7" s="17"/>
      <c r="D7" s="22"/>
      <c r="E7" s="14"/>
      <c r="F7" s="14" t="s">
        <v>17</v>
      </c>
      <c r="G7" s="15">
        <f>8000+500+500</f>
        <v>9000</v>
      </c>
      <c r="H7" s="15">
        <v>0.137</v>
      </c>
      <c r="I7" s="31">
        <f>G7*H7</f>
        <v>1233</v>
      </c>
    </row>
    <row r="8" customHeight="1" spans="1:9">
      <c r="A8" s="10">
        <v>45764</v>
      </c>
      <c r="B8" s="11">
        <v>45770</v>
      </c>
      <c r="C8" s="12" t="s">
        <v>18</v>
      </c>
      <c r="D8" s="21" t="s">
        <v>19</v>
      </c>
      <c r="E8" s="14" t="s">
        <v>20</v>
      </c>
      <c r="F8" s="14" t="s">
        <v>13</v>
      </c>
      <c r="G8" s="15">
        <v>25000</v>
      </c>
      <c r="H8" s="15">
        <v>0.35</v>
      </c>
      <c r="I8" s="31">
        <v>8750</v>
      </c>
    </row>
    <row r="9" customHeight="1" spans="1:9">
      <c r="A9" s="10"/>
      <c r="B9" s="16"/>
      <c r="C9" s="17"/>
      <c r="D9" s="22"/>
      <c r="E9" s="14"/>
      <c r="F9" s="15" t="s">
        <v>14</v>
      </c>
      <c r="G9" s="15">
        <v>25000</v>
      </c>
      <c r="H9" s="15"/>
      <c r="I9" s="31">
        <v>0</v>
      </c>
    </row>
    <row r="10" customHeight="1" spans="1:9">
      <c r="A10" s="10"/>
      <c r="B10" s="20">
        <v>45775</v>
      </c>
      <c r="C10" s="17"/>
      <c r="D10" s="22"/>
      <c r="E10" s="14"/>
      <c r="F10" s="14" t="s">
        <v>21</v>
      </c>
      <c r="G10" s="15">
        <v>407</v>
      </c>
      <c r="H10" s="15">
        <v>0.25</v>
      </c>
      <c r="I10" s="31">
        <v>101.75</v>
      </c>
    </row>
    <row r="11" customHeight="1" spans="1:9">
      <c r="A11" s="10"/>
      <c r="B11" s="10">
        <v>45772</v>
      </c>
      <c r="C11" s="17"/>
      <c r="D11" s="22"/>
      <c r="E11" s="14"/>
      <c r="F11" s="14" t="s">
        <v>22</v>
      </c>
      <c r="G11" s="15">
        <v>407</v>
      </c>
      <c r="H11" s="15">
        <v>0.137</v>
      </c>
      <c r="I11" s="31">
        <v>55.759</v>
      </c>
    </row>
    <row r="12" customHeight="1" spans="1:9">
      <c r="A12" s="10"/>
      <c r="B12" s="10">
        <v>45773</v>
      </c>
      <c r="C12" s="17"/>
      <c r="D12" s="22"/>
      <c r="E12" s="14"/>
      <c r="F12" s="15" t="s">
        <v>15</v>
      </c>
      <c r="G12" s="15">
        <v>100000</v>
      </c>
      <c r="H12" s="15">
        <v>0.042</v>
      </c>
      <c r="I12" s="31">
        <v>4200</v>
      </c>
    </row>
    <row r="13" customHeight="1" spans="1:9">
      <c r="A13" s="10"/>
      <c r="B13" s="10">
        <v>45768</v>
      </c>
      <c r="C13" s="17"/>
      <c r="D13" s="22"/>
      <c r="E13" s="14"/>
      <c r="F13" s="14" t="s">
        <v>17</v>
      </c>
      <c r="G13" s="15">
        <v>25000</v>
      </c>
      <c r="H13" s="15">
        <v>0.137</v>
      </c>
      <c r="I13" s="31">
        <v>3425</v>
      </c>
    </row>
    <row r="14" customHeight="1" spans="1:9">
      <c r="A14" s="10">
        <v>45764</v>
      </c>
      <c r="B14" s="10">
        <v>45770</v>
      </c>
      <c r="C14" s="12" t="s">
        <v>23</v>
      </c>
      <c r="D14" s="21" t="s">
        <v>24</v>
      </c>
      <c r="E14" s="14" t="s">
        <v>25</v>
      </c>
      <c r="F14" s="14" t="s">
        <v>13</v>
      </c>
      <c r="G14" s="15">
        <v>5000</v>
      </c>
      <c r="H14" s="15">
        <v>0.35</v>
      </c>
      <c r="I14" s="31">
        <v>1750</v>
      </c>
    </row>
    <row r="15" customHeight="1" spans="1:9">
      <c r="A15" s="10"/>
      <c r="B15" s="10"/>
      <c r="C15" s="17"/>
      <c r="D15" s="22"/>
      <c r="E15" s="14"/>
      <c r="F15" s="15" t="s">
        <v>14</v>
      </c>
      <c r="G15" s="15">
        <v>5000</v>
      </c>
      <c r="H15" s="15"/>
      <c r="I15" s="31">
        <v>0</v>
      </c>
    </row>
    <row r="16" customHeight="1" spans="1:9">
      <c r="A16" s="10"/>
      <c r="B16" s="11">
        <v>45768</v>
      </c>
      <c r="C16" s="17"/>
      <c r="D16" s="22"/>
      <c r="E16" s="14"/>
      <c r="F16" s="15" t="s">
        <v>15</v>
      </c>
      <c r="G16" s="15">
        <v>20000</v>
      </c>
      <c r="H16" s="15">
        <v>0.042</v>
      </c>
      <c r="I16" s="31">
        <v>840</v>
      </c>
    </row>
    <row r="17" customHeight="1" spans="1:9">
      <c r="A17" s="10"/>
      <c r="B17" s="16"/>
      <c r="C17" s="17"/>
      <c r="D17" s="22"/>
      <c r="E17" s="14"/>
      <c r="F17" s="14" t="s">
        <v>17</v>
      </c>
      <c r="G17" s="15">
        <v>5000</v>
      </c>
      <c r="H17" s="15">
        <v>0.137</v>
      </c>
      <c r="I17" s="31">
        <v>685</v>
      </c>
    </row>
    <row r="18" customHeight="1" spans="1:9">
      <c r="A18" s="10"/>
      <c r="B18" s="10">
        <v>45775</v>
      </c>
      <c r="C18" s="17"/>
      <c r="D18" s="22"/>
      <c r="E18" s="14"/>
      <c r="F18" s="14" t="s">
        <v>21</v>
      </c>
      <c r="G18" s="15">
        <v>1373</v>
      </c>
      <c r="H18" s="15">
        <v>0.25</v>
      </c>
      <c r="I18" s="31">
        <v>343.25</v>
      </c>
    </row>
    <row r="19" customHeight="1" spans="1:9">
      <c r="A19" s="10"/>
      <c r="B19" s="10">
        <v>45772</v>
      </c>
      <c r="C19" s="17"/>
      <c r="D19" s="22"/>
      <c r="E19" s="14"/>
      <c r="F19" s="15" t="s">
        <v>15</v>
      </c>
      <c r="G19" s="15">
        <v>5492</v>
      </c>
      <c r="H19" s="15">
        <v>0.042</v>
      </c>
      <c r="I19" s="31">
        <v>230.664</v>
      </c>
    </row>
    <row r="20" customHeight="1" spans="1:9">
      <c r="A20" s="10"/>
      <c r="B20" s="10"/>
      <c r="C20" s="17"/>
      <c r="D20" s="22"/>
      <c r="E20" s="14"/>
      <c r="F20" s="14" t="s">
        <v>17</v>
      </c>
      <c r="G20" s="15">
        <v>2373</v>
      </c>
      <c r="H20" s="15">
        <v>0.137</v>
      </c>
      <c r="I20" s="31">
        <v>325.101</v>
      </c>
    </row>
    <row r="21" customHeight="1" spans="1:9">
      <c r="A21" s="10">
        <v>45772</v>
      </c>
      <c r="B21" s="11">
        <v>45781</v>
      </c>
      <c r="C21" s="12" t="s">
        <v>26</v>
      </c>
      <c r="D21" s="21" t="s">
        <v>27</v>
      </c>
      <c r="E21" s="14" t="s">
        <v>28</v>
      </c>
      <c r="F21" s="14" t="s">
        <v>13</v>
      </c>
      <c r="G21" s="15">
        <v>3000</v>
      </c>
      <c r="H21" s="15">
        <v>0.35</v>
      </c>
      <c r="I21" s="31">
        <v>1050</v>
      </c>
    </row>
    <row r="22" customHeight="1" spans="1:9">
      <c r="A22" s="10"/>
      <c r="B22" s="16"/>
      <c r="C22" s="17"/>
      <c r="D22" s="22"/>
      <c r="E22" s="14"/>
      <c r="F22" s="15" t="s">
        <v>14</v>
      </c>
      <c r="G22" s="15">
        <v>3000</v>
      </c>
      <c r="H22" s="15"/>
      <c r="I22" s="31">
        <v>0</v>
      </c>
    </row>
    <row r="23" customHeight="1" spans="1:9">
      <c r="A23" s="10"/>
      <c r="B23" s="11">
        <v>45776</v>
      </c>
      <c r="C23" s="17"/>
      <c r="D23" s="22"/>
      <c r="E23" s="14"/>
      <c r="F23" s="15" t="s">
        <v>15</v>
      </c>
      <c r="G23" s="15">
        <v>12000</v>
      </c>
      <c r="H23" s="15">
        <v>0.042</v>
      </c>
      <c r="I23" s="31">
        <v>504</v>
      </c>
    </row>
    <row r="24" customHeight="1" spans="1:9">
      <c r="A24" s="10"/>
      <c r="B24" s="20"/>
      <c r="C24" s="17"/>
      <c r="D24" s="22"/>
      <c r="E24" s="14"/>
      <c r="F24" s="14" t="s">
        <v>17</v>
      </c>
      <c r="G24" s="15">
        <v>3000</v>
      </c>
      <c r="H24" s="15">
        <v>0.137</v>
      </c>
      <c r="I24" s="31">
        <v>411</v>
      </c>
    </row>
    <row r="25" customHeight="1" spans="1:9">
      <c r="A25" s="10"/>
      <c r="B25" s="20"/>
      <c r="C25" s="17"/>
      <c r="D25" s="22"/>
      <c r="E25" s="14"/>
      <c r="F25" s="14" t="s">
        <v>13</v>
      </c>
      <c r="G25" s="15">
        <v>2000</v>
      </c>
      <c r="H25" s="15">
        <v>0.35</v>
      </c>
      <c r="I25" s="31">
        <v>700</v>
      </c>
    </row>
    <row r="26" customHeight="1" spans="1:9">
      <c r="A26" s="29"/>
      <c r="B26" s="42"/>
      <c r="C26" s="17"/>
      <c r="D26" s="22"/>
      <c r="E26" s="14"/>
      <c r="F26" s="15" t="s">
        <v>14</v>
      </c>
      <c r="G26" s="15">
        <v>2000</v>
      </c>
      <c r="H26" s="15"/>
      <c r="I26" s="31">
        <v>0</v>
      </c>
    </row>
    <row r="27" customHeight="1" spans="1:9">
      <c r="A27" s="10"/>
      <c r="B27" s="20">
        <v>45784</v>
      </c>
      <c r="C27" s="17"/>
      <c r="D27" s="22"/>
      <c r="E27" s="14"/>
      <c r="F27" s="15" t="s">
        <v>15</v>
      </c>
      <c r="G27" s="15">
        <v>8000</v>
      </c>
      <c r="H27" s="15">
        <v>0.042</v>
      </c>
      <c r="I27" s="31">
        <v>336</v>
      </c>
    </row>
    <row r="28" customHeight="1" spans="1:9">
      <c r="A28" s="10"/>
      <c r="B28" s="20"/>
      <c r="C28" s="17"/>
      <c r="D28" s="22"/>
      <c r="E28" s="14"/>
      <c r="F28" s="14" t="s">
        <v>17</v>
      </c>
      <c r="G28" s="15">
        <v>2000</v>
      </c>
      <c r="H28" s="15">
        <v>0.137</v>
      </c>
      <c r="I28" s="31">
        <v>274</v>
      </c>
    </row>
    <row r="29" customHeight="1" spans="1:9">
      <c r="A29" s="10">
        <v>45778</v>
      </c>
      <c r="B29" s="11">
        <v>45786</v>
      </c>
      <c r="C29" s="12" t="s">
        <v>29</v>
      </c>
      <c r="D29" s="21" t="s">
        <v>30</v>
      </c>
      <c r="E29" s="14" t="s">
        <v>31</v>
      </c>
      <c r="F29" s="14" t="s">
        <v>13</v>
      </c>
      <c r="G29" s="15">
        <v>30000</v>
      </c>
      <c r="H29" s="15">
        <v>0.35</v>
      </c>
      <c r="I29" s="31">
        <v>10500</v>
      </c>
    </row>
    <row r="30" customHeight="1" spans="1:9">
      <c r="A30" s="10"/>
      <c r="B30" s="16"/>
      <c r="C30" s="17"/>
      <c r="D30" s="22"/>
      <c r="E30" s="14"/>
      <c r="F30" s="15" t="s">
        <v>14</v>
      </c>
      <c r="G30" s="15">
        <v>30000</v>
      </c>
      <c r="H30" s="15"/>
      <c r="I30" s="31">
        <v>0</v>
      </c>
    </row>
    <row r="31" customHeight="1" spans="1:9">
      <c r="A31" s="10"/>
      <c r="B31" s="20"/>
      <c r="C31" s="17"/>
      <c r="D31" s="22"/>
      <c r="E31" s="14"/>
      <c r="F31" s="15" t="s">
        <v>32</v>
      </c>
      <c r="G31" s="15"/>
      <c r="H31" s="15"/>
      <c r="I31" s="31">
        <v>258.91</v>
      </c>
    </row>
    <row r="32" customHeight="1" spans="1:9">
      <c r="A32" s="10"/>
      <c r="B32" s="10">
        <v>45783</v>
      </c>
      <c r="C32" s="17"/>
      <c r="D32" s="22"/>
      <c r="E32" s="14"/>
      <c r="F32" s="15" t="s">
        <v>15</v>
      </c>
      <c r="G32" s="15">
        <v>120000</v>
      </c>
      <c r="H32" s="15">
        <v>0.042</v>
      </c>
      <c r="I32" s="31">
        <v>5040</v>
      </c>
    </row>
    <row r="33" customHeight="1" spans="1:9">
      <c r="A33" s="10"/>
      <c r="B33" s="10">
        <v>45790</v>
      </c>
      <c r="C33" s="17"/>
      <c r="D33" s="22"/>
      <c r="E33" s="14"/>
      <c r="F33" s="14" t="s">
        <v>17</v>
      </c>
      <c r="G33" s="15">
        <v>30000</v>
      </c>
      <c r="H33" s="15">
        <v>0.137</v>
      </c>
      <c r="I33" s="31">
        <v>4110</v>
      </c>
    </row>
    <row r="34" customHeight="1" spans="1:9">
      <c r="A34" s="10"/>
      <c r="B34" s="10"/>
      <c r="C34" s="17"/>
      <c r="D34" s="22"/>
      <c r="E34" s="14"/>
      <c r="F34" s="14" t="s">
        <v>13</v>
      </c>
      <c r="G34" s="15">
        <v>1049</v>
      </c>
      <c r="H34" s="15">
        <v>0.35</v>
      </c>
      <c r="I34" s="31">
        <v>367.15</v>
      </c>
    </row>
    <row r="35" customHeight="1" spans="1:9">
      <c r="A35" s="10"/>
      <c r="B35" s="10"/>
      <c r="C35" s="17"/>
      <c r="D35" s="22"/>
      <c r="E35" s="14"/>
      <c r="F35" s="15" t="s">
        <v>14</v>
      </c>
      <c r="G35" s="15">
        <v>1049</v>
      </c>
      <c r="H35" s="15"/>
      <c r="I35" s="31">
        <v>0</v>
      </c>
    </row>
    <row r="36" customHeight="1" spans="1:9">
      <c r="A36" s="10"/>
      <c r="B36" s="20">
        <v>45789</v>
      </c>
      <c r="C36" s="17"/>
      <c r="D36" s="22"/>
      <c r="E36" s="14"/>
      <c r="F36" s="15" t="s">
        <v>15</v>
      </c>
      <c r="G36" s="15">
        <v>4196</v>
      </c>
      <c r="H36" s="15">
        <v>0.042</v>
      </c>
      <c r="I36" s="31">
        <v>176.232</v>
      </c>
    </row>
    <row r="37" customHeight="1" spans="1:9">
      <c r="A37" s="10"/>
      <c r="B37" s="10">
        <v>45787</v>
      </c>
      <c r="C37" s="17"/>
      <c r="D37" s="22"/>
      <c r="E37" s="14"/>
      <c r="F37" s="14" t="s">
        <v>17</v>
      </c>
      <c r="G37" s="15">
        <v>1049</v>
      </c>
      <c r="H37" s="15">
        <v>0.137</v>
      </c>
      <c r="I37" s="31">
        <v>143.713</v>
      </c>
    </row>
    <row r="38" customHeight="1" spans="1:9">
      <c r="A38" s="10">
        <v>45778</v>
      </c>
      <c r="B38" s="11">
        <v>45787</v>
      </c>
      <c r="C38" s="12" t="s">
        <v>33</v>
      </c>
      <c r="D38" s="21" t="s">
        <v>34</v>
      </c>
      <c r="E38" s="14" t="s">
        <v>35</v>
      </c>
      <c r="F38" s="14" t="s">
        <v>13</v>
      </c>
      <c r="G38" s="15">
        <v>10000</v>
      </c>
      <c r="H38" s="15">
        <v>0.35</v>
      </c>
      <c r="I38" s="31">
        <v>3500</v>
      </c>
    </row>
    <row r="39" customHeight="1" spans="1:9">
      <c r="A39" s="10"/>
      <c r="B39" s="16"/>
      <c r="C39" s="17"/>
      <c r="D39" s="22"/>
      <c r="E39" s="14"/>
      <c r="F39" s="15" t="s">
        <v>14</v>
      </c>
      <c r="G39" s="15">
        <v>10000</v>
      </c>
      <c r="H39" s="15"/>
      <c r="I39" s="31">
        <v>0</v>
      </c>
    </row>
    <row r="40" customHeight="1" spans="1:9">
      <c r="A40" s="10"/>
      <c r="B40" s="11">
        <v>45783</v>
      </c>
      <c r="C40" s="17"/>
      <c r="D40" s="22"/>
      <c r="E40" s="14"/>
      <c r="F40" s="15" t="s">
        <v>15</v>
      </c>
      <c r="G40" s="15">
        <v>40000</v>
      </c>
      <c r="H40" s="15">
        <v>0.042</v>
      </c>
      <c r="I40" s="31">
        <v>1680</v>
      </c>
    </row>
    <row r="41" customHeight="1" spans="1:9">
      <c r="A41" s="10"/>
      <c r="B41" s="16"/>
      <c r="C41" s="17"/>
      <c r="D41" s="22"/>
      <c r="E41" s="14"/>
      <c r="F41" s="14" t="s">
        <v>17</v>
      </c>
      <c r="G41" s="15">
        <v>10000</v>
      </c>
      <c r="H41" s="15">
        <v>0.137</v>
      </c>
      <c r="I41" s="31">
        <v>1370</v>
      </c>
    </row>
    <row r="42" customHeight="1" spans="1:9">
      <c r="A42" s="10">
        <v>45783</v>
      </c>
      <c r="B42" s="10">
        <v>45789</v>
      </c>
      <c r="C42" s="12" t="s">
        <v>36</v>
      </c>
      <c r="D42" s="21" t="s">
        <v>37</v>
      </c>
      <c r="E42" s="14" t="s">
        <v>38</v>
      </c>
      <c r="F42" s="14" t="s">
        <v>13</v>
      </c>
      <c r="G42" s="15">
        <v>5000</v>
      </c>
      <c r="H42" s="15">
        <v>0.35</v>
      </c>
      <c r="I42" s="31">
        <v>1750</v>
      </c>
    </row>
    <row r="43" customHeight="1" spans="1:9">
      <c r="A43" s="10"/>
      <c r="B43" s="10"/>
      <c r="C43" s="17"/>
      <c r="D43" s="22"/>
      <c r="E43" s="14"/>
      <c r="F43" s="15" t="s">
        <v>14</v>
      </c>
      <c r="G43" s="15">
        <v>5000</v>
      </c>
      <c r="H43" s="15"/>
      <c r="I43" s="31">
        <v>0</v>
      </c>
    </row>
    <row r="44" customHeight="1" spans="1:9">
      <c r="A44" s="10"/>
      <c r="B44" s="11">
        <v>45785</v>
      </c>
      <c r="C44" s="17"/>
      <c r="D44" s="22"/>
      <c r="E44" s="14"/>
      <c r="F44" s="15" t="s">
        <v>15</v>
      </c>
      <c r="G44" s="15">
        <v>20000</v>
      </c>
      <c r="H44" s="15">
        <v>0.042</v>
      </c>
      <c r="I44" s="31">
        <v>840</v>
      </c>
    </row>
    <row r="45" customHeight="1" spans="1:9">
      <c r="A45" s="10"/>
      <c r="B45" s="16"/>
      <c r="C45" s="17"/>
      <c r="D45" s="22"/>
      <c r="E45" s="14"/>
      <c r="F45" s="14" t="s">
        <v>17</v>
      </c>
      <c r="G45" s="15">
        <v>5000</v>
      </c>
      <c r="H45" s="15">
        <v>0.137</v>
      </c>
      <c r="I45" s="31">
        <v>685</v>
      </c>
    </row>
    <row r="46" customHeight="1" spans="1:9">
      <c r="A46" s="10">
        <v>45786</v>
      </c>
      <c r="B46" s="11">
        <v>45792</v>
      </c>
      <c r="C46" s="12" t="s">
        <v>39</v>
      </c>
      <c r="D46" s="21" t="s">
        <v>40</v>
      </c>
      <c r="E46" s="14" t="s">
        <v>41</v>
      </c>
      <c r="F46" s="14" t="s">
        <v>13</v>
      </c>
      <c r="G46" s="15">
        <v>50000</v>
      </c>
      <c r="H46" s="15">
        <v>0.35</v>
      </c>
      <c r="I46" s="31">
        <f>G46*H46</f>
        <v>17500</v>
      </c>
    </row>
    <row r="47" customHeight="1" spans="1:9">
      <c r="A47" s="10"/>
      <c r="B47" s="16"/>
      <c r="C47" s="17"/>
      <c r="D47" s="22"/>
      <c r="E47" s="14"/>
      <c r="F47" s="15" t="s">
        <v>14</v>
      </c>
      <c r="G47" s="15">
        <v>50000</v>
      </c>
      <c r="H47" s="15"/>
      <c r="I47" s="31">
        <f>G47*H47</f>
        <v>0</v>
      </c>
    </row>
    <row r="48" customHeight="1" spans="1:9">
      <c r="A48" s="10"/>
      <c r="B48" s="20">
        <v>45789</v>
      </c>
      <c r="C48" s="17"/>
      <c r="D48" s="22"/>
      <c r="E48" s="14"/>
      <c r="F48" s="15" t="s">
        <v>15</v>
      </c>
      <c r="G48" s="15">
        <f>50000*4</f>
        <v>200000</v>
      </c>
      <c r="H48" s="15">
        <v>0.042</v>
      </c>
      <c r="I48" s="31">
        <f>G48*H48</f>
        <v>8400</v>
      </c>
    </row>
    <row r="49" customHeight="1" spans="1:9">
      <c r="A49" s="10"/>
      <c r="B49" s="10">
        <v>45788</v>
      </c>
      <c r="C49" s="17"/>
      <c r="D49" s="22"/>
      <c r="E49" s="14"/>
      <c r="F49" s="14" t="s">
        <v>17</v>
      </c>
      <c r="G49" s="15">
        <v>50000</v>
      </c>
      <c r="H49" s="15">
        <v>0.137</v>
      </c>
      <c r="I49" s="31">
        <f>G49*H49</f>
        <v>6850</v>
      </c>
    </row>
    <row r="50" customHeight="1" spans="1:9">
      <c r="A50" s="10">
        <v>45786</v>
      </c>
      <c r="B50" s="11">
        <v>45795</v>
      </c>
      <c r="C50" s="12" t="s">
        <v>42</v>
      </c>
      <c r="D50" s="21" t="s">
        <v>43</v>
      </c>
      <c r="E50" s="14" t="s">
        <v>44</v>
      </c>
      <c r="F50" s="14" t="s">
        <v>13</v>
      </c>
      <c r="G50" s="15">
        <v>1000</v>
      </c>
      <c r="H50" s="15">
        <v>0.35</v>
      </c>
      <c r="I50" s="31">
        <f>G50*H50</f>
        <v>350</v>
      </c>
    </row>
    <row r="51" customHeight="1" spans="1:9">
      <c r="A51" s="10"/>
      <c r="B51" s="16"/>
      <c r="C51" s="17"/>
      <c r="D51" s="22"/>
      <c r="E51" s="14"/>
      <c r="F51" s="15" t="s">
        <v>14</v>
      </c>
      <c r="G51" s="15">
        <v>1000</v>
      </c>
      <c r="H51" s="15"/>
      <c r="I51" s="31">
        <f t="shared" ref="I51:I54" si="0">G51*H51</f>
        <v>0</v>
      </c>
    </row>
    <row r="52" customHeight="1" spans="1:9">
      <c r="A52" s="10"/>
      <c r="B52" s="11">
        <v>45790</v>
      </c>
      <c r="C52" s="17"/>
      <c r="D52" s="22"/>
      <c r="E52" s="14"/>
      <c r="F52" s="15" t="s">
        <v>15</v>
      </c>
      <c r="G52" s="15">
        <f>1000*4</f>
        <v>4000</v>
      </c>
      <c r="H52" s="15">
        <v>0.042</v>
      </c>
      <c r="I52" s="31">
        <f t="shared" si="0"/>
        <v>168</v>
      </c>
    </row>
    <row r="53" customHeight="1" spans="1:9">
      <c r="A53" s="10"/>
      <c r="B53" s="20"/>
      <c r="C53" s="17"/>
      <c r="D53" s="22"/>
      <c r="E53" s="14"/>
      <c r="F53" s="14" t="s">
        <v>17</v>
      </c>
      <c r="G53" s="15">
        <v>1000</v>
      </c>
      <c r="H53" s="15">
        <v>0.137</v>
      </c>
      <c r="I53" s="31">
        <f t="shared" si="0"/>
        <v>137</v>
      </c>
    </row>
    <row r="54" customHeight="1" spans="1:9">
      <c r="A54" s="10">
        <v>45786</v>
      </c>
      <c r="B54" s="11">
        <v>45795</v>
      </c>
      <c r="C54" s="12" t="s">
        <v>45</v>
      </c>
      <c r="D54" s="21" t="s">
        <v>46</v>
      </c>
      <c r="E54" s="14" t="s">
        <v>47</v>
      </c>
      <c r="F54" s="14" t="s">
        <v>13</v>
      </c>
      <c r="G54" s="15">
        <v>1000</v>
      </c>
      <c r="H54" s="15">
        <v>0.35</v>
      </c>
      <c r="I54" s="31">
        <f t="shared" si="0"/>
        <v>350</v>
      </c>
    </row>
    <row r="55" customHeight="1" spans="1:9">
      <c r="A55" s="10"/>
      <c r="B55" s="16"/>
      <c r="C55" s="17"/>
      <c r="D55" s="22"/>
      <c r="E55" s="14"/>
      <c r="F55" s="15" t="s">
        <v>14</v>
      </c>
      <c r="G55" s="15">
        <v>1000</v>
      </c>
      <c r="H55" s="15"/>
      <c r="I55" s="31">
        <f t="shared" ref="I55:I57" si="1">G55*H55</f>
        <v>0</v>
      </c>
    </row>
    <row r="56" customHeight="1" spans="1:9">
      <c r="A56" s="10"/>
      <c r="B56" s="43">
        <v>45796</v>
      </c>
      <c r="C56" s="17"/>
      <c r="D56" s="22"/>
      <c r="E56" s="14"/>
      <c r="F56" s="15" t="s">
        <v>15</v>
      </c>
      <c r="G56" s="15">
        <f>1000*4</f>
        <v>4000</v>
      </c>
      <c r="H56" s="15">
        <v>0.042</v>
      </c>
      <c r="I56" s="31">
        <f t="shared" si="1"/>
        <v>168</v>
      </c>
    </row>
    <row r="57" customHeight="1" spans="1:9">
      <c r="A57" s="10"/>
      <c r="B57" s="19">
        <v>45790</v>
      </c>
      <c r="C57" s="17"/>
      <c r="D57" s="22"/>
      <c r="E57" s="14"/>
      <c r="F57" s="14" t="s">
        <v>17</v>
      </c>
      <c r="G57" s="15">
        <v>1000</v>
      </c>
      <c r="H57" s="15">
        <v>0.137</v>
      </c>
      <c r="I57" s="31">
        <f t="shared" si="1"/>
        <v>137</v>
      </c>
    </row>
    <row r="58" customHeight="1" spans="9:9">
      <c r="I58" s="2">
        <f>SUM(I3:I57)</f>
        <v>93852.129</v>
      </c>
    </row>
    <row r="59" s="40" customFormat="1" ht="25.5" customHeight="1" spans="1:8">
      <c r="A59" s="44" t="s">
        <v>48</v>
      </c>
      <c r="B59" s="44"/>
      <c r="C59" s="44"/>
      <c r="D59" s="44"/>
      <c r="E59" s="44"/>
      <c r="F59" s="45"/>
      <c r="G59" s="45"/>
      <c r="H59" s="45"/>
    </row>
    <row r="60" s="40" customFormat="1" ht="25.5" customHeight="1" spans="1:8">
      <c r="A60" s="44"/>
      <c r="B60" s="44"/>
      <c r="C60" s="44"/>
      <c r="D60" s="44"/>
      <c r="E60" s="44"/>
      <c r="F60" s="45"/>
      <c r="G60" s="45"/>
      <c r="H60" s="45"/>
    </row>
    <row r="61" s="40" customFormat="1" ht="17.5" spans="1:13">
      <c r="A61" s="44"/>
      <c r="B61" s="44"/>
      <c r="C61" s="44"/>
      <c r="D61" s="44"/>
      <c r="E61" s="44"/>
      <c r="F61" s="45"/>
      <c r="G61" s="45"/>
      <c r="H61" s="45"/>
      <c r="K61" s="51"/>
      <c r="L61" s="52"/>
      <c r="M61" s="52"/>
    </row>
    <row r="62" s="41" customFormat="1" ht="24" customHeight="1" spans="1:9">
      <c r="A62" s="46" t="s">
        <v>49</v>
      </c>
      <c r="B62" s="46" t="s">
        <v>50</v>
      </c>
      <c r="C62" s="46" t="s">
        <v>51</v>
      </c>
      <c r="D62" s="46" t="s">
        <v>52</v>
      </c>
      <c r="E62" s="47" t="s">
        <v>53</v>
      </c>
      <c r="G62" s="48"/>
      <c r="H62" s="48"/>
      <c r="I62" s="53"/>
    </row>
    <row r="63" s="1" customFormat="1" ht="44" customHeight="1" spans="1:9">
      <c r="A63" s="49" t="s">
        <v>54</v>
      </c>
      <c r="B63" s="49">
        <v>998695</v>
      </c>
      <c r="C63" s="49" t="s">
        <v>55</v>
      </c>
      <c r="D63" s="49">
        <v>93852.13</v>
      </c>
      <c r="E63" s="50" t="s">
        <v>56</v>
      </c>
      <c r="F63" s="49"/>
      <c r="I63" s="2"/>
    </row>
    <row r="89" ht="38" customHeight="1" spans="1:10">
      <c r="A89" s="54" t="s">
        <v>57</v>
      </c>
      <c r="B89" s="54"/>
      <c r="C89" s="54"/>
      <c r="D89" s="54"/>
      <c r="E89" s="54"/>
      <c r="F89" s="54"/>
      <c r="G89" s="54"/>
      <c r="H89" s="54"/>
      <c r="I89" s="54"/>
      <c r="J89" s="54"/>
    </row>
    <row r="90" ht="62" customHeight="1" spans="1:10">
      <c r="A90" s="55" t="s">
        <v>58</v>
      </c>
      <c r="B90" s="55" t="s">
        <v>59</v>
      </c>
      <c r="C90" s="55" t="s">
        <v>60</v>
      </c>
      <c r="D90" s="55" t="s">
        <v>61</v>
      </c>
      <c r="E90" s="55" t="s">
        <v>62</v>
      </c>
      <c r="F90" s="55" t="s">
        <v>63</v>
      </c>
      <c r="G90" s="55" t="s">
        <v>64</v>
      </c>
      <c r="H90" s="55" t="s">
        <v>65</v>
      </c>
      <c r="I90" s="55" t="s">
        <v>66</v>
      </c>
      <c r="J90" s="55" t="s">
        <v>53</v>
      </c>
    </row>
    <row r="91" ht="51" customHeight="1" spans="1:10">
      <c r="A91" s="56">
        <v>1</v>
      </c>
      <c r="B91" s="57">
        <v>45805</v>
      </c>
      <c r="C91" s="55" t="s">
        <v>67</v>
      </c>
      <c r="D91" s="55" t="s">
        <v>68</v>
      </c>
      <c r="E91" s="55" t="s">
        <v>54</v>
      </c>
      <c r="F91" s="55" t="s">
        <v>69</v>
      </c>
      <c r="G91" s="55" t="s">
        <v>55</v>
      </c>
      <c r="H91" s="55">
        <v>998695</v>
      </c>
      <c r="I91" s="58">
        <v>93852.13</v>
      </c>
      <c r="J91" s="59" t="s">
        <v>56</v>
      </c>
    </row>
  </sheetData>
  <autoFilter xmlns:etc="http://www.wps.cn/officeDocument/2017/etCustomData" ref="B1:I63" etc:filterBottomFollowUsedRange="0">
    <extLst/>
  </autoFilter>
  <mergeCells count="75">
    <mergeCell ref="A1:I1"/>
    <mergeCell ref="K61:L61"/>
    <mergeCell ref="A89:J89"/>
    <mergeCell ref="A3:A7"/>
    <mergeCell ref="A8:A13"/>
    <mergeCell ref="A14:A20"/>
    <mergeCell ref="A21:A28"/>
    <mergeCell ref="A29:A37"/>
    <mergeCell ref="A38:A41"/>
    <mergeCell ref="A42:A45"/>
    <mergeCell ref="A46:A49"/>
    <mergeCell ref="A50:A53"/>
    <mergeCell ref="A54:A57"/>
    <mergeCell ref="B3:B4"/>
    <mergeCell ref="B5:B7"/>
    <mergeCell ref="B8:B9"/>
    <mergeCell ref="B14:B15"/>
    <mergeCell ref="B16:B17"/>
    <mergeCell ref="B19:B20"/>
    <mergeCell ref="B21:B22"/>
    <mergeCell ref="B23:B25"/>
    <mergeCell ref="B27:B28"/>
    <mergeCell ref="B29:B30"/>
    <mergeCell ref="B33:B35"/>
    <mergeCell ref="B38:B39"/>
    <mergeCell ref="B40:B41"/>
    <mergeCell ref="B42:B43"/>
    <mergeCell ref="B44:B45"/>
    <mergeCell ref="B46:B47"/>
    <mergeCell ref="B50:B51"/>
    <mergeCell ref="B52:B53"/>
    <mergeCell ref="B54:B55"/>
    <mergeCell ref="C3:C7"/>
    <mergeCell ref="C8:C13"/>
    <mergeCell ref="C14:C20"/>
    <mergeCell ref="C21:C28"/>
    <mergeCell ref="C29:C37"/>
    <mergeCell ref="C38:C41"/>
    <mergeCell ref="C42:C45"/>
    <mergeCell ref="C46:C49"/>
    <mergeCell ref="C50:C53"/>
    <mergeCell ref="C54:C57"/>
    <mergeCell ref="D3:D7"/>
    <mergeCell ref="D8:D13"/>
    <mergeCell ref="D14:D20"/>
    <mergeCell ref="D21:D28"/>
    <mergeCell ref="D29:D37"/>
    <mergeCell ref="D38:D41"/>
    <mergeCell ref="D42:D45"/>
    <mergeCell ref="D46:D49"/>
    <mergeCell ref="D50:D53"/>
    <mergeCell ref="D54:D57"/>
    <mergeCell ref="E3:E7"/>
    <mergeCell ref="E8:E13"/>
    <mergeCell ref="E14:E20"/>
    <mergeCell ref="E21:E28"/>
    <mergeCell ref="E29:E37"/>
    <mergeCell ref="E38:E41"/>
    <mergeCell ref="E42:E45"/>
    <mergeCell ref="E46:E49"/>
    <mergeCell ref="E50:E53"/>
    <mergeCell ref="E54:E57"/>
    <mergeCell ref="H3:H4"/>
    <mergeCell ref="H8:H9"/>
    <mergeCell ref="H14:H15"/>
    <mergeCell ref="H21:H22"/>
    <mergeCell ref="H25:H26"/>
    <mergeCell ref="H29:H30"/>
    <mergeCell ref="H34:H35"/>
    <mergeCell ref="H38:H39"/>
    <mergeCell ref="H42:H43"/>
    <mergeCell ref="H46:H47"/>
    <mergeCell ref="H50:H51"/>
    <mergeCell ref="H54:H55"/>
    <mergeCell ref="A59:E61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"/>
  <sheetViews>
    <sheetView tabSelected="1" zoomScale="85" zoomScaleNormal="85" workbookViewId="0">
      <pane ySplit="2" topLeftCell="A96" activePane="bottomLeft" state="frozen"/>
      <selection/>
      <selection pane="bottomLeft" activeCell="N114" sqref="N114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7909090909091" style="1" customWidth="1"/>
    <col min="5" max="5" width="36.7272727272727" style="1" customWidth="1"/>
    <col min="6" max="6" width="55.5454545454545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30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70</v>
      </c>
    </row>
    <row r="3" customHeight="1" spans="1:10">
      <c r="A3" s="10">
        <v>45749</v>
      </c>
      <c r="B3" s="11">
        <v>45771</v>
      </c>
      <c r="C3" s="12" t="s">
        <v>71</v>
      </c>
      <c r="D3" s="13" t="s">
        <v>72</v>
      </c>
      <c r="E3" s="14" t="s">
        <v>73</v>
      </c>
      <c r="F3" s="14" t="s">
        <v>13</v>
      </c>
      <c r="G3" s="15">
        <v>40000</v>
      </c>
      <c r="H3" s="15">
        <v>0.05</v>
      </c>
      <c r="I3" s="31">
        <f>G3*H3</f>
        <v>2000</v>
      </c>
      <c r="J3" s="1" t="s">
        <v>74</v>
      </c>
    </row>
    <row r="4" customHeight="1" spans="1:10">
      <c r="A4" s="10"/>
      <c r="B4" s="16"/>
      <c r="C4" s="17"/>
      <c r="D4" s="18"/>
      <c r="E4" s="14"/>
      <c r="F4" s="15" t="s">
        <v>14</v>
      </c>
      <c r="G4" s="15">
        <v>40000</v>
      </c>
      <c r="H4" s="15"/>
      <c r="I4" s="31">
        <f t="shared" ref="I4:I35" si="0">G4*H4</f>
        <v>0</v>
      </c>
      <c r="J4" s="1" t="s">
        <v>74</v>
      </c>
    </row>
    <row r="5" customHeight="1" spans="1:10">
      <c r="A5" s="10"/>
      <c r="B5" s="10">
        <v>45770</v>
      </c>
      <c r="C5" s="17"/>
      <c r="D5" s="18"/>
      <c r="E5" s="14"/>
      <c r="F5" s="15" t="s">
        <v>15</v>
      </c>
      <c r="G5" s="15">
        <f>40000*4</f>
        <v>160000</v>
      </c>
      <c r="H5" s="15">
        <v>0.0072</v>
      </c>
      <c r="I5" s="31">
        <f t="shared" si="0"/>
        <v>1152</v>
      </c>
      <c r="J5" s="1" t="s">
        <v>74</v>
      </c>
    </row>
    <row r="6" customHeight="1" spans="1:10">
      <c r="A6" s="10"/>
      <c r="B6" s="19">
        <v>45758</v>
      </c>
      <c r="C6" s="17"/>
      <c r="D6" s="18"/>
      <c r="E6" s="14"/>
      <c r="F6" s="14" t="s">
        <v>17</v>
      </c>
      <c r="G6" s="15">
        <v>40000</v>
      </c>
      <c r="H6" s="15">
        <v>0.024</v>
      </c>
      <c r="I6" s="31">
        <f t="shared" si="0"/>
        <v>960</v>
      </c>
      <c r="J6" s="1" t="s">
        <v>74</v>
      </c>
    </row>
    <row r="7" customHeight="1" spans="1:10">
      <c r="A7" s="10"/>
      <c r="B7" s="10">
        <v>45777</v>
      </c>
      <c r="C7" s="17"/>
      <c r="D7" s="18"/>
      <c r="E7" s="14"/>
      <c r="F7" s="14" t="s">
        <v>21</v>
      </c>
      <c r="G7" s="15">
        <v>3605</v>
      </c>
      <c r="H7" s="15">
        <v>0.03</v>
      </c>
      <c r="I7" s="31">
        <f t="shared" si="0"/>
        <v>108.15</v>
      </c>
      <c r="J7" s="1" t="s">
        <v>74</v>
      </c>
    </row>
    <row r="8" customHeight="1" spans="1:10">
      <c r="A8" s="10"/>
      <c r="B8" s="20">
        <v>45775</v>
      </c>
      <c r="C8" s="17"/>
      <c r="D8" s="18"/>
      <c r="E8" s="14"/>
      <c r="F8" s="15" t="s">
        <v>15</v>
      </c>
      <c r="G8" s="15">
        <f>3605*4</f>
        <v>14420</v>
      </c>
      <c r="H8" s="15">
        <v>0.0072</v>
      </c>
      <c r="I8" s="31">
        <f t="shared" si="0"/>
        <v>103.824</v>
      </c>
      <c r="J8" s="1" t="s">
        <v>74</v>
      </c>
    </row>
    <row r="9" customHeight="1" spans="1:10">
      <c r="A9" s="10"/>
      <c r="B9" s="19">
        <v>45772</v>
      </c>
      <c r="C9" s="17"/>
      <c r="D9" s="18"/>
      <c r="E9" s="14"/>
      <c r="F9" s="14" t="s">
        <v>17</v>
      </c>
      <c r="G9" s="15">
        <v>1973</v>
      </c>
      <c r="H9" s="15">
        <v>0.024</v>
      </c>
      <c r="I9" s="31">
        <f t="shared" si="0"/>
        <v>47.352</v>
      </c>
      <c r="J9" s="1" t="s">
        <v>74</v>
      </c>
    </row>
    <row r="10" customHeight="1" spans="1:10">
      <c r="A10" s="10">
        <v>45754</v>
      </c>
      <c r="B10" s="11">
        <v>45769</v>
      </c>
      <c r="C10" s="12" t="s">
        <v>75</v>
      </c>
      <c r="D10" s="21" t="s">
        <v>76</v>
      </c>
      <c r="E10" s="14" t="s">
        <v>77</v>
      </c>
      <c r="F10" s="14" t="s">
        <v>78</v>
      </c>
      <c r="G10" s="15">
        <v>30000</v>
      </c>
      <c r="H10" s="15">
        <v>0.05</v>
      </c>
      <c r="I10" s="31">
        <f t="shared" si="0"/>
        <v>1500</v>
      </c>
      <c r="J10" s="1" t="s">
        <v>74</v>
      </c>
    </row>
    <row r="11" customHeight="1" spans="1:10">
      <c r="A11" s="10"/>
      <c r="B11" s="16"/>
      <c r="C11" s="17"/>
      <c r="D11" s="22"/>
      <c r="E11" s="14"/>
      <c r="F11" s="15" t="s">
        <v>14</v>
      </c>
      <c r="G11" s="15">
        <v>30000</v>
      </c>
      <c r="H11" s="15"/>
      <c r="I11" s="31">
        <f t="shared" si="0"/>
        <v>0</v>
      </c>
      <c r="J11" s="1" t="s">
        <v>74</v>
      </c>
    </row>
    <row r="12" customHeight="1" spans="1:10">
      <c r="A12" s="10"/>
      <c r="B12" s="20">
        <v>45765</v>
      </c>
      <c r="C12" s="17"/>
      <c r="D12" s="22"/>
      <c r="E12" s="14"/>
      <c r="F12" s="15" t="s">
        <v>15</v>
      </c>
      <c r="G12" s="15">
        <f>30000*4</f>
        <v>120000</v>
      </c>
      <c r="H12" s="15">
        <v>0.0072</v>
      </c>
      <c r="I12" s="31">
        <f t="shared" si="0"/>
        <v>864</v>
      </c>
      <c r="J12" s="1" t="s">
        <v>74</v>
      </c>
    </row>
    <row r="13" customHeight="1" spans="1:10">
      <c r="A13" s="10"/>
      <c r="B13" s="20"/>
      <c r="C13" s="17"/>
      <c r="D13" s="22"/>
      <c r="E13" s="14"/>
      <c r="F13" s="15" t="s">
        <v>79</v>
      </c>
      <c r="G13" s="15">
        <v>30000</v>
      </c>
      <c r="H13" s="15">
        <v>0.0052</v>
      </c>
      <c r="I13" s="31">
        <f t="shared" si="0"/>
        <v>156</v>
      </c>
      <c r="J13" s="1" t="s">
        <v>74</v>
      </c>
    </row>
    <row r="14" customHeight="1" spans="1:10">
      <c r="A14" s="10"/>
      <c r="B14" s="10">
        <v>45757</v>
      </c>
      <c r="C14" s="17"/>
      <c r="D14" s="22"/>
      <c r="E14" s="14"/>
      <c r="F14" s="14" t="s">
        <v>17</v>
      </c>
      <c r="G14" s="15">
        <v>30000</v>
      </c>
      <c r="H14" s="15">
        <v>0.024</v>
      </c>
      <c r="I14" s="31">
        <f t="shared" si="0"/>
        <v>720</v>
      </c>
      <c r="J14" s="1" t="s">
        <v>74</v>
      </c>
    </row>
    <row r="15" customHeight="1" spans="1:10">
      <c r="A15" s="10"/>
      <c r="B15" s="10">
        <v>45759</v>
      </c>
      <c r="C15" s="17"/>
      <c r="D15" s="22"/>
      <c r="E15" s="14"/>
      <c r="F15" s="15" t="s">
        <v>80</v>
      </c>
      <c r="G15" s="15">
        <f>30000*1.04</f>
        <v>31200</v>
      </c>
      <c r="H15" s="15">
        <v>0.1</v>
      </c>
      <c r="I15" s="31">
        <f t="shared" si="0"/>
        <v>3120</v>
      </c>
      <c r="J15" s="1" t="s">
        <v>74</v>
      </c>
    </row>
    <row r="16" customHeight="1" spans="1:9">
      <c r="A16" s="10">
        <v>45754</v>
      </c>
      <c r="B16" s="11">
        <v>45775</v>
      </c>
      <c r="C16" s="12" t="s">
        <v>81</v>
      </c>
      <c r="D16" s="21" t="s">
        <v>82</v>
      </c>
      <c r="E16" s="14" t="s">
        <v>83</v>
      </c>
      <c r="F16" s="14" t="s">
        <v>78</v>
      </c>
      <c r="G16" s="15">
        <f>30000*1.02</f>
        <v>30600</v>
      </c>
      <c r="H16" s="15">
        <v>0.05</v>
      </c>
      <c r="I16" s="31">
        <f t="shared" si="0"/>
        <v>1530</v>
      </c>
    </row>
    <row r="17" customHeight="1" spans="1:9">
      <c r="A17" s="10"/>
      <c r="B17" s="16"/>
      <c r="C17" s="17"/>
      <c r="D17" s="22"/>
      <c r="E17" s="14"/>
      <c r="F17" s="15" t="s">
        <v>14</v>
      </c>
      <c r="G17" s="15">
        <f>30000*1.02</f>
        <v>30600</v>
      </c>
      <c r="H17" s="15"/>
      <c r="I17" s="31">
        <f t="shared" si="0"/>
        <v>0</v>
      </c>
    </row>
    <row r="18" customHeight="1" spans="1:9">
      <c r="A18" s="10"/>
      <c r="B18" s="19">
        <v>45777</v>
      </c>
      <c r="C18" s="17"/>
      <c r="D18" s="22"/>
      <c r="E18" s="14"/>
      <c r="F18" s="15" t="s">
        <v>84</v>
      </c>
      <c r="G18" s="15">
        <f>30000*5*1.02</f>
        <v>153000</v>
      </c>
      <c r="H18" s="15">
        <v>0.0072</v>
      </c>
      <c r="I18" s="31">
        <f t="shared" si="0"/>
        <v>1101.6</v>
      </c>
    </row>
    <row r="19" customHeight="1" spans="1:9">
      <c r="A19" s="10"/>
      <c r="B19" s="10">
        <v>45761</v>
      </c>
      <c r="C19" s="17"/>
      <c r="D19" s="22"/>
      <c r="E19" s="14"/>
      <c r="F19" s="15" t="s">
        <v>85</v>
      </c>
      <c r="G19" s="15">
        <f>30000*1.04</f>
        <v>31200</v>
      </c>
      <c r="H19" s="15">
        <v>0.1</v>
      </c>
      <c r="I19" s="31">
        <f t="shared" si="0"/>
        <v>3120</v>
      </c>
    </row>
    <row r="20" customHeight="1" spans="1:9">
      <c r="A20" s="10"/>
      <c r="B20" s="19">
        <v>45757</v>
      </c>
      <c r="C20" s="17"/>
      <c r="D20" s="22"/>
      <c r="E20" s="14"/>
      <c r="F20" s="14" t="s">
        <v>17</v>
      </c>
      <c r="G20" s="15">
        <v>30000</v>
      </c>
      <c r="H20" s="15">
        <v>0.024</v>
      </c>
      <c r="I20" s="31">
        <f t="shared" si="0"/>
        <v>720</v>
      </c>
    </row>
    <row r="21" customHeight="1" spans="1:9">
      <c r="A21" s="10"/>
      <c r="B21" s="20">
        <v>45772</v>
      </c>
      <c r="C21" s="17"/>
      <c r="D21" s="22"/>
      <c r="E21" s="23"/>
      <c r="F21" s="15" t="s">
        <v>86</v>
      </c>
      <c r="G21" s="15">
        <f>30000*0.02</f>
        <v>600</v>
      </c>
      <c r="H21" s="15">
        <v>0.1</v>
      </c>
      <c r="I21" s="31">
        <f t="shared" si="0"/>
        <v>60</v>
      </c>
    </row>
    <row r="22" customHeight="1" spans="1:9">
      <c r="A22" s="10"/>
      <c r="B22" s="20">
        <v>45772</v>
      </c>
      <c r="C22" s="17"/>
      <c r="D22" s="22"/>
      <c r="E22" s="23"/>
      <c r="F22" s="14" t="s">
        <v>87</v>
      </c>
      <c r="G22" s="15">
        <f>30000*0.02</f>
        <v>600</v>
      </c>
      <c r="H22" s="15">
        <v>0.024</v>
      </c>
      <c r="I22" s="31">
        <f t="shared" si="0"/>
        <v>14.4</v>
      </c>
    </row>
    <row r="23" customHeight="1" spans="1:9">
      <c r="A23" s="10">
        <v>45755</v>
      </c>
      <c r="B23" s="11">
        <v>45785</v>
      </c>
      <c r="C23" s="12" t="s">
        <v>88</v>
      </c>
      <c r="D23" s="13" t="s">
        <v>89</v>
      </c>
      <c r="E23" s="14" t="s">
        <v>90</v>
      </c>
      <c r="F23" s="14" t="s">
        <v>78</v>
      </c>
      <c r="G23" s="15">
        <v>71000</v>
      </c>
      <c r="H23" s="15">
        <v>0.05</v>
      </c>
      <c r="I23" s="31">
        <f t="shared" si="0"/>
        <v>3550</v>
      </c>
    </row>
    <row r="24" customHeight="1" spans="1:9">
      <c r="A24" s="10"/>
      <c r="B24" s="20"/>
      <c r="C24" s="17"/>
      <c r="D24" s="18"/>
      <c r="E24" s="14"/>
      <c r="F24" s="15" t="s">
        <v>14</v>
      </c>
      <c r="G24" s="15">
        <v>71000</v>
      </c>
      <c r="H24" s="15"/>
      <c r="I24" s="31">
        <f t="shared" si="0"/>
        <v>0</v>
      </c>
    </row>
    <row r="25" customHeight="1" spans="1:9">
      <c r="A25" s="10"/>
      <c r="B25" s="16"/>
      <c r="C25" s="17"/>
      <c r="D25" s="18"/>
      <c r="E25" s="14"/>
      <c r="F25" s="15" t="s">
        <v>91</v>
      </c>
      <c r="G25" s="15">
        <v>71000</v>
      </c>
      <c r="H25" s="15">
        <v>0.0317</v>
      </c>
      <c r="I25" s="31">
        <f t="shared" si="0"/>
        <v>2250.7</v>
      </c>
    </row>
    <row r="26" customHeight="1" spans="1:9">
      <c r="A26" s="10"/>
      <c r="B26" s="24">
        <v>45771</v>
      </c>
      <c r="C26" s="17"/>
      <c r="D26" s="18"/>
      <c r="E26" s="14"/>
      <c r="F26" s="15" t="s">
        <v>15</v>
      </c>
      <c r="G26" s="15">
        <v>284000</v>
      </c>
      <c r="H26" s="15">
        <v>0.0072</v>
      </c>
      <c r="I26" s="31">
        <f t="shared" si="0"/>
        <v>2044.8</v>
      </c>
    </row>
    <row r="27" customHeight="1" spans="1:9">
      <c r="A27" s="10"/>
      <c r="B27" s="19">
        <v>45772</v>
      </c>
      <c r="C27" s="17"/>
      <c r="D27" s="18"/>
      <c r="E27" s="14"/>
      <c r="F27" s="15" t="s">
        <v>79</v>
      </c>
      <c r="G27" s="15">
        <v>71000</v>
      </c>
      <c r="H27" s="15">
        <v>0.0052</v>
      </c>
      <c r="I27" s="31">
        <f t="shared" si="0"/>
        <v>369.2</v>
      </c>
    </row>
    <row r="28" customHeight="1" spans="1:9">
      <c r="A28" s="10"/>
      <c r="B28" s="20">
        <v>45764</v>
      </c>
      <c r="C28" s="17"/>
      <c r="D28" s="18"/>
      <c r="E28" s="14"/>
      <c r="F28" s="14" t="s">
        <v>92</v>
      </c>
      <c r="G28" s="15">
        <v>73840</v>
      </c>
      <c r="H28" s="15">
        <v>0.15</v>
      </c>
      <c r="I28" s="31">
        <f t="shared" si="0"/>
        <v>11076</v>
      </c>
    </row>
    <row r="29" customHeight="1" spans="1:9">
      <c r="A29" s="10">
        <v>45755</v>
      </c>
      <c r="B29" s="25">
        <v>45785</v>
      </c>
      <c r="C29" s="12" t="s">
        <v>93</v>
      </c>
      <c r="D29" s="13" t="s">
        <v>94</v>
      </c>
      <c r="E29" s="14" t="s">
        <v>95</v>
      </c>
      <c r="F29" s="14" t="s">
        <v>78</v>
      </c>
      <c r="G29" s="15">
        <v>5500</v>
      </c>
      <c r="H29" s="15">
        <v>0.05</v>
      </c>
      <c r="I29" s="31">
        <f t="shared" si="0"/>
        <v>275</v>
      </c>
    </row>
    <row r="30" customHeight="1" spans="1:9">
      <c r="A30" s="10"/>
      <c r="B30" s="26"/>
      <c r="C30" s="17"/>
      <c r="D30" s="18"/>
      <c r="E30" s="14"/>
      <c r="F30" s="15" t="s">
        <v>14</v>
      </c>
      <c r="G30" s="15">
        <v>5500</v>
      </c>
      <c r="H30" s="15"/>
      <c r="I30" s="31">
        <f t="shared" si="0"/>
        <v>0</v>
      </c>
    </row>
    <row r="31" customHeight="1" spans="1:9">
      <c r="A31" s="10"/>
      <c r="B31" s="27"/>
      <c r="C31" s="17"/>
      <c r="D31" s="18"/>
      <c r="E31" s="14"/>
      <c r="F31" s="15" t="s">
        <v>91</v>
      </c>
      <c r="G31" s="15">
        <v>5500</v>
      </c>
      <c r="H31" s="15">
        <v>0.0317</v>
      </c>
      <c r="I31" s="31">
        <f t="shared" si="0"/>
        <v>174.35</v>
      </c>
    </row>
    <row r="32" customHeight="1" spans="1:9">
      <c r="A32" s="10"/>
      <c r="B32" s="24">
        <v>45770</v>
      </c>
      <c r="C32" s="17"/>
      <c r="D32" s="18"/>
      <c r="E32" s="14"/>
      <c r="F32" s="15" t="s">
        <v>15</v>
      </c>
      <c r="G32" s="15">
        <v>22000</v>
      </c>
      <c r="H32" s="15">
        <v>0.0072</v>
      </c>
      <c r="I32" s="31">
        <f t="shared" si="0"/>
        <v>158.4</v>
      </c>
    </row>
    <row r="33" customHeight="1" spans="1:9">
      <c r="A33" s="10"/>
      <c r="B33" s="19">
        <v>45772</v>
      </c>
      <c r="C33" s="17"/>
      <c r="D33" s="18"/>
      <c r="E33" s="14"/>
      <c r="F33" s="15" t="s">
        <v>79</v>
      </c>
      <c r="G33" s="15">
        <v>5500</v>
      </c>
      <c r="H33" s="15">
        <v>0.0052</v>
      </c>
      <c r="I33" s="31">
        <f t="shared" si="0"/>
        <v>28.6</v>
      </c>
    </row>
    <row r="34" customHeight="1" spans="1:9">
      <c r="A34" s="10"/>
      <c r="B34" s="20">
        <v>45766</v>
      </c>
      <c r="C34" s="17"/>
      <c r="D34" s="18"/>
      <c r="E34" s="14"/>
      <c r="F34" s="14" t="s">
        <v>92</v>
      </c>
      <c r="G34" s="15">
        <v>5720</v>
      </c>
      <c r="H34" s="15">
        <v>0.15</v>
      </c>
      <c r="I34" s="31">
        <f t="shared" si="0"/>
        <v>858</v>
      </c>
    </row>
    <row r="35" customHeight="1" spans="1:9">
      <c r="A35" s="10">
        <v>45755</v>
      </c>
      <c r="B35" s="11">
        <v>45785</v>
      </c>
      <c r="C35" s="12" t="s">
        <v>96</v>
      </c>
      <c r="D35" s="13" t="s">
        <v>97</v>
      </c>
      <c r="E35" s="14" t="s">
        <v>98</v>
      </c>
      <c r="F35" s="14" t="s">
        <v>78</v>
      </c>
      <c r="G35" s="15">
        <v>1500</v>
      </c>
      <c r="H35" s="15">
        <v>0.05</v>
      </c>
      <c r="I35" s="31">
        <f t="shared" si="0"/>
        <v>75</v>
      </c>
    </row>
    <row r="36" customHeight="1" spans="1:9">
      <c r="A36" s="10"/>
      <c r="B36" s="20"/>
      <c r="C36" s="17"/>
      <c r="D36" s="18"/>
      <c r="E36" s="14"/>
      <c r="F36" s="15" t="s">
        <v>14</v>
      </c>
      <c r="G36" s="15">
        <v>1500</v>
      </c>
      <c r="H36" s="15"/>
      <c r="I36" s="31">
        <f t="shared" ref="I36:I74" si="1">G36*H36</f>
        <v>0</v>
      </c>
    </row>
    <row r="37" customHeight="1" spans="1:9">
      <c r="A37" s="10"/>
      <c r="B37" s="20"/>
      <c r="C37" s="17"/>
      <c r="D37" s="18"/>
      <c r="E37" s="14"/>
      <c r="F37" s="15" t="s">
        <v>91</v>
      </c>
      <c r="G37" s="15">
        <v>1500</v>
      </c>
      <c r="H37" s="15">
        <v>0.0317</v>
      </c>
      <c r="I37" s="31">
        <f t="shared" si="1"/>
        <v>47.55</v>
      </c>
    </row>
    <row r="38" customHeight="1" spans="1:9">
      <c r="A38" s="10"/>
      <c r="B38" s="19">
        <v>45771</v>
      </c>
      <c r="C38" s="17"/>
      <c r="D38" s="18"/>
      <c r="E38" s="14"/>
      <c r="F38" s="15" t="s">
        <v>15</v>
      </c>
      <c r="G38" s="15">
        <v>6000</v>
      </c>
      <c r="H38" s="15">
        <v>0.0072</v>
      </c>
      <c r="I38" s="31">
        <f t="shared" si="1"/>
        <v>43.2</v>
      </c>
    </row>
    <row r="39" customHeight="1" spans="1:9">
      <c r="A39" s="10"/>
      <c r="B39" s="19">
        <v>45772</v>
      </c>
      <c r="C39" s="17"/>
      <c r="D39" s="18"/>
      <c r="E39" s="14"/>
      <c r="F39" s="15" t="s">
        <v>79</v>
      </c>
      <c r="G39" s="15">
        <v>1500</v>
      </c>
      <c r="H39" s="15">
        <v>0.0052</v>
      </c>
      <c r="I39" s="31">
        <f t="shared" si="1"/>
        <v>7.8</v>
      </c>
    </row>
    <row r="40" customHeight="1" spans="1:9">
      <c r="A40" s="10"/>
      <c r="B40" s="10">
        <v>45766</v>
      </c>
      <c r="C40" s="17"/>
      <c r="D40" s="18"/>
      <c r="E40" s="14"/>
      <c r="F40" s="14" t="s">
        <v>92</v>
      </c>
      <c r="G40" s="15">
        <v>1560</v>
      </c>
      <c r="H40" s="15">
        <v>0.15</v>
      </c>
      <c r="I40" s="31">
        <f t="shared" si="1"/>
        <v>234</v>
      </c>
    </row>
    <row r="41" customHeight="1" spans="1:9">
      <c r="A41" s="10">
        <v>45758</v>
      </c>
      <c r="B41" s="11">
        <v>45790</v>
      </c>
      <c r="C41" s="12" t="s">
        <v>99</v>
      </c>
      <c r="D41" s="21" t="s">
        <v>100</v>
      </c>
      <c r="E41" s="14" t="s">
        <v>101</v>
      </c>
      <c r="F41" s="14" t="s">
        <v>78</v>
      </c>
      <c r="G41" s="15">
        <v>25000</v>
      </c>
      <c r="H41" s="15">
        <v>0.05</v>
      </c>
      <c r="I41" s="31">
        <f t="shared" si="1"/>
        <v>1250</v>
      </c>
    </row>
    <row r="42" customHeight="1" spans="1:9">
      <c r="A42" s="10"/>
      <c r="B42" s="16"/>
      <c r="C42" s="17"/>
      <c r="D42" s="22"/>
      <c r="E42" s="14"/>
      <c r="F42" s="15" t="s">
        <v>14</v>
      </c>
      <c r="G42" s="15">
        <v>25000</v>
      </c>
      <c r="H42" s="15"/>
      <c r="I42" s="31">
        <f t="shared" si="1"/>
        <v>0</v>
      </c>
    </row>
    <row r="43" customHeight="1" spans="1:9">
      <c r="A43" s="10"/>
      <c r="B43" s="20"/>
      <c r="C43" s="17"/>
      <c r="D43" s="22"/>
      <c r="E43" s="14"/>
      <c r="F43" s="15" t="s">
        <v>91</v>
      </c>
      <c r="G43" s="15">
        <v>25000</v>
      </c>
      <c r="H43" s="15">
        <v>0.0317</v>
      </c>
      <c r="I43" s="31">
        <f t="shared" si="1"/>
        <v>792.5</v>
      </c>
    </row>
    <row r="44" customHeight="1" spans="1:9">
      <c r="A44" s="10"/>
      <c r="B44" s="20">
        <v>45782</v>
      </c>
      <c r="C44" s="17"/>
      <c r="D44" s="22"/>
      <c r="E44" s="14"/>
      <c r="F44" s="15" t="s">
        <v>15</v>
      </c>
      <c r="G44" s="15">
        <v>100000</v>
      </c>
      <c r="H44" s="15">
        <v>0.0072</v>
      </c>
      <c r="I44" s="31">
        <f t="shared" si="1"/>
        <v>720</v>
      </c>
    </row>
    <row r="45" customHeight="1" spans="1:9">
      <c r="A45" s="10"/>
      <c r="B45" s="20"/>
      <c r="C45" s="17"/>
      <c r="D45" s="22"/>
      <c r="E45" s="14"/>
      <c r="F45" s="15" t="s">
        <v>79</v>
      </c>
      <c r="G45" s="15">
        <v>25000</v>
      </c>
      <c r="H45" s="15">
        <v>0.0052</v>
      </c>
      <c r="I45" s="31">
        <f t="shared" si="1"/>
        <v>130</v>
      </c>
    </row>
    <row r="46" customHeight="1" spans="1:9">
      <c r="A46" s="10"/>
      <c r="B46" s="10">
        <v>45766</v>
      </c>
      <c r="C46" s="17"/>
      <c r="D46" s="22"/>
      <c r="E46" s="14"/>
      <c r="F46" s="14" t="s">
        <v>92</v>
      </c>
      <c r="G46" s="15">
        <v>26000</v>
      </c>
      <c r="H46" s="15">
        <v>0.15</v>
      </c>
      <c r="I46" s="31">
        <f t="shared" si="1"/>
        <v>3900</v>
      </c>
    </row>
    <row r="47" customHeight="1" spans="1:9">
      <c r="A47" s="10">
        <v>45762</v>
      </c>
      <c r="B47" s="11">
        <v>45776</v>
      </c>
      <c r="C47" s="12" t="s">
        <v>102</v>
      </c>
      <c r="D47" s="13" t="s">
        <v>103</v>
      </c>
      <c r="E47" s="14" t="s">
        <v>104</v>
      </c>
      <c r="F47" s="14" t="s">
        <v>13</v>
      </c>
      <c r="G47" s="15">
        <v>20000</v>
      </c>
      <c r="H47" s="15">
        <v>0.05</v>
      </c>
      <c r="I47" s="31">
        <f t="shared" si="1"/>
        <v>1000</v>
      </c>
    </row>
    <row r="48" customHeight="1" spans="1:9">
      <c r="A48" s="10"/>
      <c r="B48" s="16"/>
      <c r="C48" s="17"/>
      <c r="D48" s="18"/>
      <c r="E48" s="14"/>
      <c r="F48" s="15" t="s">
        <v>14</v>
      </c>
      <c r="G48" s="15">
        <v>20000</v>
      </c>
      <c r="H48" s="15"/>
      <c r="I48" s="31">
        <f t="shared" si="1"/>
        <v>0</v>
      </c>
    </row>
    <row r="49" customHeight="1" spans="1:9">
      <c r="A49" s="10"/>
      <c r="B49" s="24">
        <v>45771</v>
      </c>
      <c r="C49" s="17"/>
      <c r="D49" s="18"/>
      <c r="E49" s="14"/>
      <c r="F49" s="15" t="s">
        <v>15</v>
      </c>
      <c r="G49" s="15">
        <v>80000</v>
      </c>
      <c r="H49" s="15">
        <v>0.0072</v>
      </c>
      <c r="I49" s="31">
        <f t="shared" si="1"/>
        <v>576</v>
      </c>
    </row>
    <row r="50" customHeight="1" spans="1:9">
      <c r="A50" s="10"/>
      <c r="B50" s="28">
        <v>45776</v>
      </c>
      <c r="C50" s="17"/>
      <c r="D50" s="18"/>
      <c r="E50" s="14"/>
      <c r="F50" s="14" t="s">
        <v>21</v>
      </c>
      <c r="G50" s="15">
        <v>607</v>
      </c>
      <c r="H50" s="15">
        <v>0.03</v>
      </c>
      <c r="I50" s="31">
        <f t="shared" si="1"/>
        <v>18.21</v>
      </c>
    </row>
    <row r="51" customHeight="1" spans="1:9">
      <c r="A51" s="10"/>
      <c r="B51" s="19">
        <v>45775</v>
      </c>
      <c r="C51" s="17"/>
      <c r="D51" s="18"/>
      <c r="E51" s="14"/>
      <c r="F51" s="15" t="s">
        <v>15</v>
      </c>
      <c r="G51" s="15">
        <v>2428</v>
      </c>
      <c r="H51" s="15">
        <v>0.0072</v>
      </c>
      <c r="I51" s="31">
        <f t="shared" si="1"/>
        <v>17.4816</v>
      </c>
    </row>
    <row r="52" customHeight="1" spans="1:9">
      <c r="A52" s="10"/>
      <c r="B52" s="24">
        <v>45772</v>
      </c>
      <c r="C52" s="17"/>
      <c r="D52" s="18"/>
      <c r="E52" s="14"/>
      <c r="F52" s="14" t="s">
        <v>17</v>
      </c>
      <c r="G52" s="15">
        <v>20000</v>
      </c>
      <c r="H52" s="15">
        <v>0.024</v>
      </c>
      <c r="I52" s="31">
        <f t="shared" si="1"/>
        <v>480</v>
      </c>
    </row>
    <row r="53" customHeight="1" spans="1:9">
      <c r="A53" s="10">
        <v>45762</v>
      </c>
      <c r="B53" s="11">
        <v>45775</v>
      </c>
      <c r="C53" s="12" t="s">
        <v>105</v>
      </c>
      <c r="D53" s="13" t="s">
        <v>106</v>
      </c>
      <c r="E53" s="14" t="s">
        <v>107</v>
      </c>
      <c r="F53" s="14" t="s">
        <v>13</v>
      </c>
      <c r="G53" s="15">
        <v>33500</v>
      </c>
      <c r="H53" s="15">
        <v>0.05</v>
      </c>
      <c r="I53" s="31">
        <f t="shared" si="1"/>
        <v>1675</v>
      </c>
    </row>
    <row r="54" customHeight="1" spans="1:9">
      <c r="A54" s="10"/>
      <c r="B54" s="16"/>
      <c r="C54" s="17"/>
      <c r="D54" s="18"/>
      <c r="E54" s="14"/>
      <c r="F54" s="15" t="s">
        <v>14</v>
      </c>
      <c r="G54" s="15">
        <v>33500</v>
      </c>
      <c r="H54" s="15"/>
      <c r="I54" s="31">
        <f t="shared" si="1"/>
        <v>0</v>
      </c>
    </row>
    <row r="55" customHeight="1" spans="1:9">
      <c r="A55" s="10"/>
      <c r="B55" s="24">
        <v>45771</v>
      </c>
      <c r="C55" s="17"/>
      <c r="D55" s="18"/>
      <c r="E55" s="14"/>
      <c r="F55" s="15" t="s">
        <v>15</v>
      </c>
      <c r="G55" s="15">
        <v>134000</v>
      </c>
      <c r="H55" s="15">
        <v>0.0072</v>
      </c>
      <c r="I55" s="31">
        <f t="shared" si="1"/>
        <v>964.8</v>
      </c>
    </row>
    <row r="56" customHeight="1" spans="1:9">
      <c r="A56" s="29"/>
      <c r="B56" s="10">
        <v>45780</v>
      </c>
      <c r="C56" s="17"/>
      <c r="D56" s="18"/>
      <c r="E56" s="14"/>
      <c r="F56" s="14" t="s">
        <v>21</v>
      </c>
      <c r="G56" s="15">
        <v>3824</v>
      </c>
      <c r="H56" s="15">
        <v>0.03</v>
      </c>
      <c r="I56" s="31">
        <f t="shared" si="1"/>
        <v>114.72</v>
      </c>
    </row>
    <row r="57" customHeight="1" spans="1:9">
      <c r="A57" s="10"/>
      <c r="B57" s="19">
        <v>45773</v>
      </c>
      <c r="C57" s="17"/>
      <c r="D57" s="18"/>
      <c r="E57" s="14"/>
      <c r="F57" s="15" t="s">
        <v>15</v>
      </c>
      <c r="G57" s="15">
        <v>15296</v>
      </c>
      <c r="H57" s="15">
        <v>0.0072</v>
      </c>
      <c r="I57" s="31">
        <f t="shared" si="1"/>
        <v>110.1312</v>
      </c>
    </row>
    <row r="58" customHeight="1" spans="1:9">
      <c r="A58" s="10"/>
      <c r="B58" s="19">
        <v>45772</v>
      </c>
      <c r="C58" s="17"/>
      <c r="D58" s="18"/>
      <c r="E58" s="14"/>
      <c r="F58" s="14" t="s">
        <v>17</v>
      </c>
      <c r="G58" s="15">
        <v>33500</v>
      </c>
      <c r="H58" s="15">
        <v>0.024</v>
      </c>
      <c r="I58" s="31">
        <f t="shared" si="1"/>
        <v>804</v>
      </c>
    </row>
    <row r="59" customHeight="1" spans="1:9">
      <c r="A59" s="10">
        <v>45763</v>
      </c>
      <c r="B59" s="11">
        <v>45775</v>
      </c>
      <c r="C59" s="12" t="s">
        <v>108</v>
      </c>
      <c r="D59" s="21" t="s">
        <v>109</v>
      </c>
      <c r="E59" s="14" t="s">
        <v>110</v>
      </c>
      <c r="F59" s="14" t="s">
        <v>78</v>
      </c>
      <c r="G59" s="15">
        <v>40000</v>
      </c>
      <c r="H59" s="15">
        <v>0.05</v>
      </c>
      <c r="I59" s="31">
        <f t="shared" si="1"/>
        <v>2000</v>
      </c>
    </row>
    <row r="60" customHeight="1" spans="1:9">
      <c r="A60" s="10"/>
      <c r="B60" s="16"/>
      <c r="C60" s="17"/>
      <c r="D60" s="22"/>
      <c r="E60" s="14"/>
      <c r="F60" s="15" t="s">
        <v>14</v>
      </c>
      <c r="G60" s="15">
        <v>40000</v>
      </c>
      <c r="H60" s="15"/>
      <c r="I60" s="31">
        <f t="shared" si="1"/>
        <v>0</v>
      </c>
    </row>
    <row r="61" customHeight="1" spans="1:9">
      <c r="A61" s="10"/>
      <c r="B61" s="20">
        <v>45784</v>
      </c>
      <c r="C61" s="17"/>
      <c r="D61" s="22"/>
      <c r="E61" s="14"/>
      <c r="F61" s="14" t="s">
        <v>111</v>
      </c>
      <c r="G61" s="15">
        <v>40000</v>
      </c>
      <c r="H61" s="15">
        <v>0.03</v>
      </c>
      <c r="I61" s="31">
        <f t="shared" si="1"/>
        <v>1200</v>
      </c>
    </row>
    <row r="62" customHeight="1" spans="1:9">
      <c r="A62" s="10"/>
      <c r="B62" s="20">
        <v>45771</v>
      </c>
      <c r="C62" s="17"/>
      <c r="D62" s="22"/>
      <c r="E62" s="14"/>
      <c r="F62" s="15" t="s">
        <v>15</v>
      </c>
      <c r="G62" s="15">
        <v>160000</v>
      </c>
      <c r="H62" s="15">
        <v>0.0072</v>
      </c>
      <c r="I62" s="31">
        <f t="shared" si="1"/>
        <v>1152</v>
      </c>
    </row>
    <row r="63" customHeight="1" spans="1:9">
      <c r="A63" s="10"/>
      <c r="B63" s="20"/>
      <c r="C63" s="17"/>
      <c r="D63" s="22"/>
      <c r="E63" s="14"/>
      <c r="F63" s="15" t="s">
        <v>79</v>
      </c>
      <c r="G63" s="15">
        <v>40000</v>
      </c>
      <c r="H63" s="15">
        <v>0.0052</v>
      </c>
      <c r="I63" s="31">
        <f t="shared" si="1"/>
        <v>208</v>
      </c>
    </row>
    <row r="64" customHeight="1" spans="1:9">
      <c r="A64" s="10"/>
      <c r="B64" s="10">
        <v>45766</v>
      </c>
      <c r="C64" s="17"/>
      <c r="D64" s="22"/>
      <c r="E64" s="14"/>
      <c r="F64" s="14" t="s">
        <v>17</v>
      </c>
      <c r="G64" s="15">
        <v>40000</v>
      </c>
      <c r="H64" s="15">
        <v>0.024</v>
      </c>
      <c r="I64" s="31">
        <f t="shared" si="1"/>
        <v>960</v>
      </c>
    </row>
    <row r="65" customHeight="1" spans="1:9">
      <c r="A65" s="10"/>
      <c r="B65" s="10">
        <v>45768</v>
      </c>
      <c r="C65" s="17"/>
      <c r="D65" s="22"/>
      <c r="E65" s="14"/>
      <c r="F65" s="15" t="s">
        <v>85</v>
      </c>
      <c r="G65" s="15">
        <v>41600</v>
      </c>
      <c r="H65" s="15">
        <v>0.1</v>
      </c>
      <c r="I65" s="31">
        <f t="shared" si="1"/>
        <v>4160</v>
      </c>
    </row>
    <row r="66" customHeight="1" spans="1:9">
      <c r="A66" s="10">
        <v>45765</v>
      </c>
      <c r="B66" s="11">
        <v>45775</v>
      </c>
      <c r="C66" s="12" t="s">
        <v>112</v>
      </c>
      <c r="D66" s="13" t="s">
        <v>113</v>
      </c>
      <c r="E66" s="14" t="s">
        <v>114</v>
      </c>
      <c r="F66" s="14" t="s">
        <v>13</v>
      </c>
      <c r="G66" s="15">
        <v>11500</v>
      </c>
      <c r="H66" s="15">
        <v>0.05</v>
      </c>
      <c r="I66" s="31">
        <f t="shared" si="1"/>
        <v>575</v>
      </c>
    </row>
    <row r="67" customHeight="1" spans="1:9">
      <c r="A67" s="10"/>
      <c r="B67" s="16"/>
      <c r="C67" s="17"/>
      <c r="D67" s="18"/>
      <c r="E67" s="14"/>
      <c r="F67" s="15" t="s">
        <v>14</v>
      </c>
      <c r="G67" s="15">
        <v>11500</v>
      </c>
      <c r="H67" s="15"/>
      <c r="I67" s="31">
        <f t="shared" si="1"/>
        <v>0</v>
      </c>
    </row>
    <row r="68" customHeight="1" spans="1:9">
      <c r="A68" s="10"/>
      <c r="B68" s="20"/>
      <c r="C68" s="17"/>
      <c r="D68" s="18"/>
      <c r="E68" s="14"/>
      <c r="F68" s="14" t="s">
        <v>21</v>
      </c>
      <c r="G68" s="15">
        <v>1843</v>
      </c>
      <c r="H68" s="15">
        <v>0.03</v>
      </c>
      <c r="I68" s="31">
        <f t="shared" si="1"/>
        <v>55.29</v>
      </c>
    </row>
    <row r="69" customHeight="1" spans="1:9">
      <c r="A69" s="10"/>
      <c r="B69" s="19">
        <v>45773</v>
      </c>
      <c r="C69" s="17"/>
      <c r="D69" s="18"/>
      <c r="E69" s="14"/>
      <c r="F69" s="15" t="s">
        <v>15</v>
      </c>
      <c r="G69" s="15">
        <v>46000</v>
      </c>
      <c r="H69" s="15">
        <v>0.0072</v>
      </c>
      <c r="I69" s="31">
        <f t="shared" si="1"/>
        <v>331.2</v>
      </c>
    </row>
    <row r="70" customHeight="1" spans="1:9">
      <c r="A70" s="10"/>
      <c r="B70" s="19">
        <v>45772</v>
      </c>
      <c r="C70" s="17"/>
      <c r="D70" s="18"/>
      <c r="E70" s="14"/>
      <c r="F70" s="14" t="s">
        <v>17</v>
      </c>
      <c r="G70" s="15">
        <v>11500</v>
      </c>
      <c r="H70" s="15">
        <v>0.024</v>
      </c>
      <c r="I70" s="31">
        <f t="shared" si="1"/>
        <v>276</v>
      </c>
    </row>
    <row r="71" customHeight="1" spans="1:9">
      <c r="A71" s="10">
        <v>45769</v>
      </c>
      <c r="B71" s="11">
        <v>45771</v>
      </c>
      <c r="C71" s="12" t="s">
        <v>115</v>
      </c>
      <c r="D71" s="21" t="s">
        <v>116</v>
      </c>
      <c r="E71" s="14" t="s">
        <v>117</v>
      </c>
      <c r="F71" s="14" t="s">
        <v>118</v>
      </c>
      <c r="G71" s="15">
        <v>18000</v>
      </c>
      <c r="H71" s="15">
        <v>0.05</v>
      </c>
      <c r="I71" s="31">
        <f t="shared" si="1"/>
        <v>900</v>
      </c>
    </row>
    <row r="72" customHeight="1" spans="1:9">
      <c r="A72" s="10"/>
      <c r="B72" s="16"/>
      <c r="C72" s="17"/>
      <c r="D72" s="22"/>
      <c r="E72" s="14"/>
      <c r="F72" s="15" t="s">
        <v>14</v>
      </c>
      <c r="G72" s="15">
        <v>18000</v>
      </c>
      <c r="H72" s="15"/>
      <c r="I72" s="31">
        <f t="shared" si="1"/>
        <v>0</v>
      </c>
    </row>
    <row r="73" customHeight="1" spans="1:9">
      <c r="A73" s="10">
        <v>45769</v>
      </c>
      <c r="B73" s="11">
        <v>45776</v>
      </c>
      <c r="C73" s="12" t="s">
        <v>119</v>
      </c>
      <c r="D73" s="21" t="s">
        <v>120</v>
      </c>
      <c r="E73" s="14" t="s">
        <v>121</v>
      </c>
      <c r="F73" s="14" t="s">
        <v>13</v>
      </c>
      <c r="G73" s="15">
        <v>5000</v>
      </c>
      <c r="H73" s="15">
        <v>0.05</v>
      </c>
      <c r="I73" s="31">
        <f t="shared" si="1"/>
        <v>250</v>
      </c>
    </row>
    <row r="74" customHeight="1" spans="1:9">
      <c r="A74" s="10"/>
      <c r="B74" s="16"/>
      <c r="C74" s="17"/>
      <c r="D74" s="22"/>
      <c r="E74" s="14"/>
      <c r="F74" s="15" t="s">
        <v>14</v>
      </c>
      <c r="G74" s="15">
        <v>5000</v>
      </c>
      <c r="H74" s="15"/>
      <c r="I74" s="31">
        <f t="shared" si="1"/>
        <v>0</v>
      </c>
    </row>
    <row r="75" customHeight="1" spans="1:9">
      <c r="A75" s="10"/>
      <c r="B75" s="10">
        <v>45773</v>
      </c>
      <c r="C75" s="17"/>
      <c r="D75" s="22"/>
      <c r="E75" s="14"/>
      <c r="F75" s="15" t="s">
        <v>15</v>
      </c>
      <c r="G75" s="15">
        <v>20000</v>
      </c>
      <c r="H75" s="15">
        <v>0.0072</v>
      </c>
      <c r="I75" s="31">
        <f t="shared" ref="I75:I80" si="2">G75*H75</f>
        <v>144</v>
      </c>
    </row>
    <row r="76" customHeight="1" spans="1:9">
      <c r="A76" s="10"/>
      <c r="B76" s="10">
        <v>45772</v>
      </c>
      <c r="C76" s="17"/>
      <c r="D76" s="22"/>
      <c r="E76" s="14"/>
      <c r="F76" s="14" t="s">
        <v>17</v>
      </c>
      <c r="G76" s="15">
        <v>5000</v>
      </c>
      <c r="H76" s="15">
        <v>0.024</v>
      </c>
      <c r="I76" s="31">
        <f t="shared" si="2"/>
        <v>120</v>
      </c>
    </row>
    <row r="77" customHeight="1" spans="1:9">
      <c r="A77" s="32">
        <v>45771</v>
      </c>
      <c r="B77" s="33">
        <v>45777</v>
      </c>
      <c r="C77" s="34">
        <v>22883</v>
      </c>
      <c r="D77" s="13" t="s">
        <v>122</v>
      </c>
      <c r="E77" s="14" t="s">
        <v>123</v>
      </c>
      <c r="F77" s="14" t="s">
        <v>21</v>
      </c>
      <c r="G77" s="15">
        <v>1324</v>
      </c>
      <c r="H77" s="15">
        <v>0.03</v>
      </c>
      <c r="I77" s="31">
        <f t="shared" si="2"/>
        <v>39.72</v>
      </c>
    </row>
    <row r="78" customHeight="1" spans="1:9">
      <c r="A78" s="32"/>
      <c r="B78" s="33">
        <v>45775</v>
      </c>
      <c r="C78" s="35"/>
      <c r="D78" s="18"/>
      <c r="E78" s="14"/>
      <c r="F78" s="15" t="s">
        <v>15</v>
      </c>
      <c r="G78" s="15">
        <v>5296</v>
      </c>
      <c r="H78" s="15">
        <v>0.0072</v>
      </c>
      <c r="I78" s="31">
        <f t="shared" si="2"/>
        <v>38.1312</v>
      </c>
    </row>
    <row r="79" customHeight="1" spans="1:9">
      <c r="A79" s="32"/>
      <c r="B79" s="33">
        <v>45772</v>
      </c>
      <c r="C79" s="35"/>
      <c r="D79" s="18"/>
      <c r="E79" s="14"/>
      <c r="F79" s="14" t="s">
        <v>17</v>
      </c>
      <c r="G79" s="15">
        <v>1324</v>
      </c>
      <c r="H79" s="15">
        <v>0.024</v>
      </c>
      <c r="I79" s="31">
        <f t="shared" si="2"/>
        <v>31.776</v>
      </c>
    </row>
    <row r="80" customHeight="1" spans="1:9">
      <c r="A80" s="32">
        <v>45778</v>
      </c>
      <c r="B80" s="36">
        <v>45790</v>
      </c>
      <c r="C80" s="14">
        <v>24984</v>
      </c>
      <c r="D80" s="13" t="s">
        <v>124</v>
      </c>
      <c r="E80" s="14" t="s">
        <v>125</v>
      </c>
      <c r="F80" s="14" t="s">
        <v>13</v>
      </c>
      <c r="G80" s="15">
        <v>50000</v>
      </c>
      <c r="H80" s="15">
        <v>0.05</v>
      </c>
      <c r="I80" s="31">
        <f t="shared" si="2"/>
        <v>2500</v>
      </c>
    </row>
    <row r="81" customHeight="1" spans="1:9">
      <c r="A81" s="32"/>
      <c r="B81" s="37"/>
      <c r="C81" s="14"/>
      <c r="D81" s="18"/>
      <c r="E81" s="14"/>
      <c r="F81" s="15" t="s">
        <v>14</v>
      </c>
      <c r="G81" s="15">
        <v>50000</v>
      </c>
      <c r="H81" s="15"/>
      <c r="I81" s="31">
        <v>0</v>
      </c>
    </row>
    <row r="82" customHeight="1" spans="1:9">
      <c r="A82" s="32"/>
      <c r="B82" s="37">
        <v>45785</v>
      </c>
      <c r="C82" s="14"/>
      <c r="D82" s="18"/>
      <c r="E82" s="14"/>
      <c r="F82" s="15" t="s">
        <v>15</v>
      </c>
      <c r="G82" s="15">
        <f>50000*4</f>
        <v>200000</v>
      </c>
      <c r="H82" s="15">
        <v>0.0072</v>
      </c>
      <c r="I82" s="31">
        <f>G82*H82</f>
        <v>1440</v>
      </c>
    </row>
    <row r="83" customHeight="1" spans="1:9">
      <c r="A83" s="32"/>
      <c r="B83" s="37">
        <v>45784</v>
      </c>
      <c r="C83" s="14"/>
      <c r="D83" s="18"/>
      <c r="E83" s="14"/>
      <c r="F83" s="14" t="s">
        <v>17</v>
      </c>
      <c r="G83" s="15">
        <v>50000</v>
      </c>
      <c r="H83" s="15">
        <v>0.024</v>
      </c>
      <c r="I83" s="31">
        <f>G83*H83</f>
        <v>1200</v>
      </c>
    </row>
    <row r="84" customHeight="1" spans="1:9">
      <c r="A84" s="32">
        <v>45778</v>
      </c>
      <c r="B84" s="36">
        <v>45790</v>
      </c>
      <c r="C84" s="14">
        <v>25278</v>
      </c>
      <c r="D84" s="13" t="s">
        <v>126</v>
      </c>
      <c r="E84" s="14" t="s">
        <v>127</v>
      </c>
      <c r="F84" s="14" t="s">
        <v>13</v>
      </c>
      <c r="G84" s="15">
        <v>40000</v>
      </c>
      <c r="H84" s="15">
        <v>0.05</v>
      </c>
      <c r="I84" s="31">
        <f t="shared" ref="I84:I103" si="3">G84*H84</f>
        <v>2000</v>
      </c>
    </row>
    <row r="85" customHeight="1" spans="1:9">
      <c r="A85" s="32"/>
      <c r="B85" s="37"/>
      <c r="C85" s="14"/>
      <c r="D85" s="18"/>
      <c r="E85" s="14"/>
      <c r="F85" s="15" t="s">
        <v>14</v>
      </c>
      <c r="G85" s="15">
        <v>40000</v>
      </c>
      <c r="H85" s="15"/>
      <c r="I85" s="31">
        <f t="shared" si="3"/>
        <v>0</v>
      </c>
    </row>
    <row r="86" customHeight="1" spans="1:9">
      <c r="A86" s="32"/>
      <c r="B86" s="37">
        <v>45789</v>
      </c>
      <c r="C86" s="14"/>
      <c r="D86" s="18"/>
      <c r="E86" s="14"/>
      <c r="F86" s="15" t="s">
        <v>15</v>
      </c>
      <c r="G86" s="15">
        <v>160000</v>
      </c>
      <c r="H86" s="15">
        <v>0.0072</v>
      </c>
      <c r="I86" s="31">
        <f t="shared" si="3"/>
        <v>1152</v>
      </c>
    </row>
    <row r="87" customHeight="1" spans="1:9">
      <c r="A87" s="32"/>
      <c r="B87" s="37">
        <v>45785</v>
      </c>
      <c r="C87" s="14"/>
      <c r="D87" s="18"/>
      <c r="E87" s="14"/>
      <c r="F87" s="14" t="s">
        <v>17</v>
      </c>
      <c r="G87" s="15">
        <v>40000</v>
      </c>
      <c r="H87" s="15">
        <v>0.024</v>
      </c>
      <c r="I87" s="31">
        <f t="shared" si="3"/>
        <v>960</v>
      </c>
    </row>
    <row r="88" customHeight="1" spans="1:9">
      <c r="A88" s="10">
        <v>45778</v>
      </c>
      <c r="B88" s="11">
        <v>45784</v>
      </c>
      <c r="C88" s="12" t="s">
        <v>128</v>
      </c>
      <c r="D88" s="13" t="s">
        <v>129</v>
      </c>
      <c r="E88" s="14" t="s">
        <v>130</v>
      </c>
      <c r="F88" s="14" t="s">
        <v>13</v>
      </c>
      <c r="G88" s="15">
        <v>25000</v>
      </c>
      <c r="H88" s="15">
        <v>0.05</v>
      </c>
      <c r="I88" s="31">
        <f t="shared" si="3"/>
        <v>1250</v>
      </c>
    </row>
    <row r="89" customHeight="1" spans="1:9">
      <c r="A89" s="10"/>
      <c r="B89" s="16"/>
      <c r="C89" s="17"/>
      <c r="D89" s="18"/>
      <c r="E89" s="14"/>
      <c r="F89" s="15" t="s">
        <v>14</v>
      </c>
      <c r="G89" s="15">
        <v>25000</v>
      </c>
      <c r="H89" s="15"/>
      <c r="I89" s="31">
        <f t="shared" si="3"/>
        <v>0</v>
      </c>
    </row>
    <row r="90" customHeight="1" spans="1:9">
      <c r="A90" s="10"/>
      <c r="B90" s="20">
        <v>45783</v>
      </c>
      <c r="C90" s="17"/>
      <c r="D90" s="18"/>
      <c r="E90" s="14"/>
      <c r="F90" s="15" t="s">
        <v>15</v>
      </c>
      <c r="G90" s="15">
        <v>100000</v>
      </c>
      <c r="H90" s="15">
        <v>0.0072</v>
      </c>
      <c r="I90" s="31">
        <f t="shared" si="3"/>
        <v>720</v>
      </c>
    </row>
    <row r="91" customHeight="1" spans="1:9">
      <c r="A91" s="10"/>
      <c r="B91" s="20">
        <v>45793</v>
      </c>
      <c r="C91" s="17"/>
      <c r="D91" s="18"/>
      <c r="E91" s="14"/>
      <c r="F91" s="14" t="s">
        <v>17</v>
      </c>
      <c r="G91" s="15">
        <v>25000</v>
      </c>
      <c r="H91" s="15">
        <v>0.024</v>
      </c>
      <c r="I91" s="31">
        <f t="shared" si="3"/>
        <v>600</v>
      </c>
    </row>
    <row r="92" customHeight="1" spans="1:9">
      <c r="A92" s="10">
        <v>45778</v>
      </c>
      <c r="B92" s="11">
        <v>45783</v>
      </c>
      <c r="C92" s="12" t="s">
        <v>131</v>
      </c>
      <c r="D92" s="13" t="s">
        <v>132</v>
      </c>
      <c r="E92" s="14" t="s">
        <v>133</v>
      </c>
      <c r="F92" s="14" t="s">
        <v>13</v>
      </c>
      <c r="G92" s="15">
        <v>10000</v>
      </c>
      <c r="H92" s="15">
        <v>0.05</v>
      </c>
      <c r="I92" s="31">
        <f t="shared" si="3"/>
        <v>500</v>
      </c>
    </row>
    <row r="93" customHeight="1" spans="1:9">
      <c r="A93" s="10"/>
      <c r="B93" s="16"/>
      <c r="C93" s="17"/>
      <c r="D93" s="18"/>
      <c r="E93" s="14"/>
      <c r="F93" s="15" t="s">
        <v>14</v>
      </c>
      <c r="G93" s="15">
        <v>10000</v>
      </c>
      <c r="H93" s="15"/>
      <c r="I93" s="31">
        <f t="shared" si="3"/>
        <v>0</v>
      </c>
    </row>
    <row r="94" customHeight="1" spans="1:9">
      <c r="A94" s="10"/>
      <c r="B94" s="20">
        <v>45782</v>
      </c>
      <c r="C94" s="17"/>
      <c r="D94" s="18"/>
      <c r="E94" s="14"/>
      <c r="F94" s="15" t="s">
        <v>15</v>
      </c>
      <c r="G94" s="15">
        <v>40000</v>
      </c>
      <c r="H94" s="15">
        <v>0.0072</v>
      </c>
      <c r="I94" s="31">
        <f t="shared" si="3"/>
        <v>288</v>
      </c>
    </row>
    <row r="95" customHeight="1" spans="1:9">
      <c r="A95" s="10"/>
      <c r="B95" s="19">
        <v>45793</v>
      </c>
      <c r="C95" s="17"/>
      <c r="D95" s="18"/>
      <c r="E95" s="14"/>
      <c r="F95" s="14" t="s">
        <v>17</v>
      </c>
      <c r="G95" s="15">
        <v>10000</v>
      </c>
      <c r="H95" s="15">
        <v>0.024</v>
      </c>
      <c r="I95" s="31">
        <f t="shared" si="3"/>
        <v>240</v>
      </c>
    </row>
    <row r="96" customHeight="1" spans="1:9">
      <c r="A96" s="32">
        <v>45778</v>
      </c>
      <c r="B96" s="36">
        <v>45793</v>
      </c>
      <c r="C96" s="14">
        <v>25283</v>
      </c>
      <c r="D96" s="13" t="s">
        <v>134</v>
      </c>
      <c r="E96" s="14" t="s">
        <v>135</v>
      </c>
      <c r="F96" s="14" t="s">
        <v>13</v>
      </c>
      <c r="G96" s="15">
        <v>15000</v>
      </c>
      <c r="H96" s="15">
        <v>0.05</v>
      </c>
      <c r="I96" s="31">
        <f t="shared" si="3"/>
        <v>750</v>
      </c>
    </row>
    <row r="97" customHeight="1" spans="1:9">
      <c r="A97" s="32"/>
      <c r="B97" s="37"/>
      <c r="C97" s="14"/>
      <c r="D97" s="18"/>
      <c r="E97" s="14"/>
      <c r="F97" s="15" t="s">
        <v>14</v>
      </c>
      <c r="G97" s="15">
        <v>15000</v>
      </c>
      <c r="H97" s="15"/>
      <c r="I97" s="31">
        <f t="shared" si="3"/>
        <v>0</v>
      </c>
    </row>
    <row r="98" customHeight="1" spans="1:9">
      <c r="A98" s="32"/>
      <c r="B98" s="37">
        <v>45789</v>
      </c>
      <c r="C98" s="14"/>
      <c r="D98" s="18"/>
      <c r="E98" s="14"/>
      <c r="F98" s="15" t="s">
        <v>15</v>
      </c>
      <c r="G98" s="15">
        <v>60000</v>
      </c>
      <c r="H98" s="15">
        <v>0.0072</v>
      </c>
      <c r="I98" s="31">
        <f t="shared" si="3"/>
        <v>432</v>
      </c>
    </row>
    <row r="99" customHeight="1" spans="1:9">
      <c r="A99" s="32"/>
      <c r="B99" s="37">
        <v>45785</v>
      </c>
      <c r="C99" s="14"/>
      <c r="D99" s="18"/>
      <c r="E99" s="14"/>
      <c r="F99" s="14" t="s">
        <v>17</v>
      </c>
      <c r="G99" s="15">
        <v>15000</v>
      </c>
      <c r="H99" s="15">
        <v>0.024</v>
      </c>
      <c r="I99" s="31">
        <f t="shared" si="3"/>
        <v>360</v>
      </c>
    </row>
    <row r="100" customHeight="1" spans="1:9">
      <c r="A100" s="32">
        <v>45784</v>
      </c>
      <c r="B100" s="36">
        <v>45796</v>
      </c>
      <c r="C100" s="34" t="s">
        <v>136</v>
      </c>
      <c r="D100" s="13" t="s">
        <v>137</v>
      </c>
      <c r="E100" s="14" t="s">
        <v>138</v>
      </c>
      <c r="F100" s="14" t="s">
        <v>13</v>
      </c>
      <c r="G100" s="15">
        <v>37500</v>
      </c>
      <c r="H100" s="15">
        <v>0.05</v>
      </c>
      <c r="I100" s="31">
        <f t="shared" si="3"/>
        <v>1875</v>
      </c>
    </row>
    <row r="101" customHeight="1" spans="1:9">
      <c r="A101" s="32"/>
      <c r="B101" s="37"/>
      <c r="C101" s="35"/>
      <c r="D101" s="18"/>
      <c r="E101" s="14"/>
      <c r="F101" s="15" t="s">
        <v>14</v>
      </c>
      <c r="G101" s="15">
        <v>37500</v>
      </c>
      <c r="H101" s="15"/>
      <c r="I101" s="31">
        <f t="shared" si="3"/>
        <v>0</v>
      </c>
    </row>
    <row r="102" customHeight="1" spans="1:9">
      <c r="A102" s="32"/>
      <c r="B102" s="37">
        <v>45790</v>
      </c>
      <c r="C102" s="35"/>
      <c r="D102" s="18"/>
      <c r="E102" s="14"/>
      <c r="F102" s="15" t="s">
        <v>15</v>
      </c>
      <c r="G102" s="15">
        <v>150000</v>
      </c>
      <c r="H102" s="15">
        <v>0.0072</v>
      </c>
      <c r="I102" s="31">
        <f t="shared" si="3"/>
        <v>1080</v>
      </c>
    </row>
    <row r="103" customHeight="1" spans="1:9">
      <c r="A103" s="32"/>
      <c r="B103" s="37">
        <v>45788</v>
      </c>
      <c r="C103" s="35"/>
      <c r="D103" s="18"/>
      <c r="E103" s="14"/>
      <c r="F103" s="14" t="s">
        <v>17</v>
      </c>
      <c r="G103" s="15">
        <v>37500</v>
      </c>
      <c r="H103" s="15">
        <v>0.024</v>
      </c>
      <c r="I103" s="31">
        <f t="shared" si="3"/>
        <v>900</v>
      </c>
    </row>
    <row r="104" customHeight="1" spans="1:9">
      <c r="A104" s="32">
        <v>45784</v>
      </c>
      <c r="B104" s="36">
        <v>45797</v>
      </c>
      <c r="C104" s="34" t="s">
        <v>139</v>
      </c>
      <c r="D104" s="13" t="s">
        <v>140</v>
      </c>
      <c r="E104" s="14" t="s">
        <v>141</v>
      </c>
      <c r="F104" s="14" t="s">
        <v>13</v>
      </c>
      <c r="G104" s="15">
        <v>50000</v>
      </c>
      <c r="H104" s="15">
        <v>0.05</v>
      </c>
      <c r="I104" s="31">
        <f t="shared" ref="I104:I121" si="4">G104*H104</f>
        <v>2500</v>
      </c>
    </row>
    <row r="105" customHeight="1" spans="1:9">
      <c r="A105" s="32"/>
      <c r="B105" s="37"/>
      <c r="C105" s="35"/>
      <c r="D105" s="18"/>
      <c r="E105" s="14"/>
      <c r="F105" s="15" t="s">
        <v>14</v>
      </c>
      <c r="G105" s="15">
        <v>50000</v>
      </c>
      <c r="H105" s="15"/>
      <c r="I105" s="31">
        <f t="shared" si="4"/>
        <v>0</v>
      </c>
    </row>
    <row r="106" customHeight="1" spans="1:9">
      <c r="A106" s="32"/>
      <c r="B106" s="37">
        <v>45792</v>
      </c>
      <c r="C106" s="35"/>
      <c r="D106" s="18"/>
      <c r="E106" s="14"/>
      <c r="F106" s="15" t="s">
        <v>15</v>
      </c>
      <c r="G106" s="15">
        <v>200000</v>
      </c>
      <c r="H106" s="15">
        <v>0.0072</v>
      </c>
      <c r="I106" s="31">
        <f t="shared" si="4"/>
        <v>1440</v>
      </c>
    </row>
    <row r="107" customHeight="1" spans="1:9">
      <c r="A107" s="32"/>
      <c r="B107" s="37">
        <v>45788</v>
      </c>
      <c r="C107" s="35"/>
      <c r="D107" s="18"/>
      <c r="E107" s="14"/>
      <c r="F107" s="14" t="s">
        <v>17</v>
      </c>
      <c r="G107" s="15">
        <v>50000</v>
      </c>
      <c r="H107" s="15">
        <v>0.024</v>
      </c>
      <c r="I107" s="31">
        <f t="shared" si="4"/>
        <v>1200</v>
      </c>
    </row>
    <row r="108" customHeight="1" spans="1:9">
      <c r="A108" s="10">
        <v>45786</v>
      </c>
      <c r="B108" s="11">
        <v>45798</v>
      </c>
      <c r="C108" s="12" t="s">
        <v>142</v>
      </c>
      <c r="D108" s="21" t="s">
        <v>143</v>
      </c>
      <c r="E108" s="14" t="s">
        <v>144</v>
      </c>
      <c r="F108" s="14" t="s">
        <v>78</v>
      </c>
      <c r="G108" s="15">
        <v>15000</v>
      </c>
      <c r="H108" s="15">
        <v>0.05</v>
      </c>
      <c r="I108" s="31">
        <f t="shared" si="4"/>
        <v>750</v>
      </c>
    </row>
    <row r="109" customHeight="1" spans="1:9">
      <c r="A109" s="10"/>
      <c r="B109" s="16"/>
      <c r="C109" s="17"/>
      <c r="D109" s="22"/>
      <c r="E109" s="14"/>
      <c r="F109" s="15" t="s">
        <v>14</v>
      </c>
      <c r="G109" s="15">
        <v>15000</v>
      </c>
      <c r="H109" s="15"/>
      <c r="I109" s="31">
        <f t="shared" si="4"/>
        <v>0</v>
      </c>
    </row>
    <row r="110" customHeight="1" spans="1:9">
      <c r="A110" s="10"/>
      <c r="B110" s="20">
        <v>45796</v>
      </c>
      <c r="C110" s="17"/>
      <c r="D110" s="22"/>
      <c r="E110" s="14"/>
      <c r="F110" s="15" t="s">
        <v>15</v>
      </c>
      <c r="G110" s="15">
        <v>60000</v>
      </c>
      <c r="H110" s="15">
        <v>0.0072</v>
      </c>
      <c r="I110" s="31">
        <f t="shared" si="4"/>
        <v>432</v>
      </c>
    </row>
    <row r="111" customHeight="1" spans="1:9">
      <c r="A111" s="10"/>
      <c r="B111" s="20"/>
      <c r="C111" s="17"/>
      <c r="D111" s="22"/>
      <c r="E111" s="14"/>
      <c r="F111" s="15" t="s">
        <v>79</v>
      </c>
      <c r="G111" s="15">
        <v>15000</v>
      </c>
      <c r="H111" s="15">
        <v>0.0052</v>
      </c>
      <c r="I111" s="31">
        <f t="shared" si="4"/>
        <v>78</v>
      </c>
    </row>
    <row r="112" customHeight="1" spans="1:9">
      <c r="A112" s="10"/>
      <c r="B112" s="10">
        <v>45792</v>
      </c>
      <c r="C112" s="17"/>
      <c r="D112" s="22"/>
      <c r="E112" s="14"/>
      <c r="F112" s="14" t="s">
        <v>17</v>
      </c>
      <c r="G112" s="15">
        <v>15000</v>
      </c>
      <c r="H112" s="15">
        <v>0.024</v>
      </c>
      <c r="I112" s="31">
        <f t="shared" si="4"/>
        <v>360</v>
      </c>
    </row>
    <row r="113" customHeight="1" spans="1:9">
      <c r="A113" s="10"/>
      <c r="B113" s="10">
        <v>45795</v>
      </c>
      <c r="C113" s="17"/>
      <c r="D113" s="22"/>
      <c r="E113" s="14"/>
      <c r="F113" s="15" t="s">
        <v>85</v>
      </c>
      <c r="G113" s="15">
        <v>15600</v>
      </c>
      <c r="H113" s="15">
        <v>0.1</v>
      </c>
      <c r="I113" s="31">
        <f t="shared" si="4"/>
        <v>1560</v>
      </c>
    </row>
    <row r="114" customHeight="1" spans="1:9">
      <c r="A114" s="32">
        <v>45786</v>
      </c>
      <c r="B114" s="36">
        <v>45797</v>
      </c>
      <c r="C114" s="34">
        <v>80073</v>
      </c>
      <c r="D114" s="13" t="s">
        <v>145</v>
      </c>
      <c r="E114" s="14" t="s">
        <v>146</v>
      </c>
      <c r="F114" s="14" t="s">
        <v>13</v>
      </c>
      <c r="G114" s="15">
        <v>10000</v>
      </c>
      <c r="H114" s="15">
        <v>0.05</v>
      </c>
      <c r="I114" s="31">
        <f t="shared" si="4"/>
        <v>500</v>
      </c>
    </row>
    <row r="115" customHeight="1" spans="1:9">
      <c r="A115" s="32"/>
      <c r="B115" s="37"/>
      <c r="C115" s="35"/>
      <c r="D115" s="18"/>
      <c r="E115" s="14"/>
      <c r="F115" s="15" t="s">
        <v>14</v>
      </c>
      <c r="G115" s="15">
        <v>10000</v>
      </c>
      <c r="H115" s="15"/>
      <c r="I115" s="31">
        <f t="shared" si="4"/>
        <v>0</v>
      </c>
    </row>
    <row r="116" customHeight="1" spans="1:9">
      <c r="A116" s="32"/>
      <c r="B116" s="37">
        <v>45792</v>
      </c>
      <c r="C116" s="35"/>
      <c r="D116" s="18"/>
      <c r="E116" s="14"/>
      <c r="F116" s="15" t="s">
        <v>15</v>
      </c>
      <c r="G116" s="15">
        <f>10000*4</f>
        <v>40000</v>
      </c>
      <c r="H116" s="15">
        <v>0.0072</v>
      </c>
      <c r="I116" s="31">
        <f t="shared" si="4"/>
        <v>288</v>
      </c>
    </row>
    <row r="117" customHeight="1" spans="1:9">
      <c r="A117" s="32"/>
      <c r="B117" s="37">
        <v>45790</v>
      </c>
      <c r="C117" s="35"/>
      <c r="D117" s="18"/>
      <c r="E117" s="14"/>
      <c r="F117" s="14" t="s">
        <v>17</v>
      </c>
      <c r="G117" s="15">
        <v>10000</v>
      </c>
      <c r="H117" s="15">
        <v>0.024</v>
      </c>
      <c r="I117" s="31">
        <f t="shared" si="4"/>
        <v>240</v>
      </c>
    </row>
    <row r="118" customHeight="1" spans="1:9">
      <c r="A118" s="10">
        <v>45786</v>
      </c>
      <c r="B118" s="11">
        <v>45797</v>
      </c>
      <c r="C118" s="38" t="s">
        <v>147</v>
      </c>
      <c r="D118" s="13" t="s">
        <v>148</v>
      </c>
      <c r="E118" s="14" t="s">
        <v>149</v>
      </c>
      <c r="F118" s="14" t="s">
        <v>13</v>
      </c>
      <c r="G118" s="15">
        <v>10000</v>
      </c>
      <c r="H118" s="15">
        <v>0.05</v>
      </c>
      <c r="I118" s="31">
        <f t="shared" si="4"/>
        <v>500</v>
      </c>
    </row>
    <row r="119" customHeight="1" spans="1:9">
      <c r="A119" s="10"/>
      <c r="B119" s="16"/>
      <c r="C119" s="39"/>
      <c r="D119" s="18"/>
      <c r="E119" s="14"/>
      <c r="F119" s="15" t="s">
        <v>14</v>
      </c>
      <c r="G119" s="15">
        <v>10000</v>
      </c>
      <c r="H119" s="15"/>
      <c r="I119" s="31">
        <f t="shared" si="4"/>
        <v>0</v>
      </c>
    </row>
    <row r="120" customHeight="1" spans="1:9">
      <c r="A120" s="10"/>
      <c r="B120" s="10">
        <v>45796</v>
      </c>
      <c r="C120" s="39"/>
      <c r="D120" s="18"/>
      <c r="E120" s="14"/>
      <c r="F120" s="15" t="s">
        <v>15</v>
      </c>
      <c r="G120" s="15">
        <f>10000*4</f>
        <v>40000</v>
      </c>
      <c r="H120" s="15">
        <v>0.0072</v>
      </c>
      <c r="I120" s="31">
        <f t="shared" si="4"/>
        <v>288</v>
      </c>
    </row>
    <row r="121" customHeight="1" spans="1:9">
      <c r="A121" s="10"/>
      <c r="B121" s="20">
        <v>45794</v>
      </c>
      <c r="C121" s="39"/>
      <c r="D121" s="18"/>
      <c r="E121" s="14"/>
      <c r="F121" s="14" t="s">
        <v>17</v>
      </c>
      <c r="G121" s="15">
        <v>10000</v>
      </c>
      <c r="H121" s="15">
        <v>0.024</v>
      </c>
      <c r="I121" s="31">
        <f t="shared" si="4"/>
        <v>240</v>
      </c>
    </row>
    <row r="122" customHeight="1" spans="9:9">
      <c r="I122" s="2">
        <f>SUM(I3:I121)</f>
        <v>92086.886</v>
      </c>
    </row>
  </sheetData>
  <autoFilter xmlns:etc="http://www.wps.cn/officeDocument/2017/etCustomData" ref="B1:I122" etc:filterBottomFollowUsedRange="0">
    <extLst/>
  </autoFilter>
  <mergeCells count="147">
    <mergeCell ref="A1:I1"/>
    <mergeCell ref="A3:A9"/>
    <mergeCell ref="A10:A15"/>
    <mergeCell ref="A16:A22"/>
    <mergeCell ref="A23:A28"/>
    <mergeCell ref="A29:A34"/>
    <mergeCell ref="A35:A40"/>
    <mergeCell ref="A41:A46"/>
    <mergeCell ref="A47:A52"/>
    <mergeCell ref="A53:A58"/>
    <mergeCell ref="A59:A65"/>
    <mergeCell ref="A66:A70"/>
    <mergeCell ref="A71:A72"/>
    <mergeCell ref="A73:A76"/>
    <mergeCell ref="A77:A79"/>
    <mergeCell ref="A80:A83"/>
    <mergeCell ref="A84:A87"/>
    <mergeCell ref="A88:A91"/>
    <mergeCell ref="A92:A95"/>
    <mergeCell ref="A96:A99"/>
    <mergeCell ref="A100:A103"/>
    <mergeCell ref="A104:A107"/>
    <mergeCell ref="A108:A113"/>
    <mergeCell ref="A114:A117"/>
    <mergeCell ref="A118:A121"/>
    <mergeCell ref="B3:B4"/>
    <mergeCell ref="B10:B11"/>
    <mergeCell ref="B12:B13"/>
    <mergeCell ref="B16:B17"/>
    <mergeCell ref="B23:B25"/>
    <mergeCell ref="B29:B31"/>
    <mergeCell ref="B35:B37"/>
    <mergeCell ref="B41:B42"/>
    <mergeCell ref="B44:B45"/>
    <mergeCell ref="B47:B48"/>
    <mergeCell ref="B53:B54"/>
    <mergeCell ref="B59:B60"/>
    <mergeCell ref="B62:B63"/>
    <mergeCell ref="B66:B67"/>
    <mergeCell ref="B71:B72"/>
    <mergeCell ref="B73:B74"/>
    <mergeCell ref="B80:B81"/>
    <mergeCell ref="B84:B85"/>
    <mergeCell ref="B88:B89"/>
    <mergeCell ref="B92:B93"/>
    <mergeCell ref="B96:B97"/>
    <mergeCell ref="B100:B101"/>
    <mergeCell ref="B104:B105"/>
    <mergeCell ref="B108:B109"/>
    <mergeCell ref="B110:B111"/>
    <mergeCell ref="B114:B115"/>
    <mergeCell ref="B118:B119"/>
    <mergeCell ref="C3:C9"/>
    <mergeCell ref="C10:C15"/>
    <mergeCell ref="C16:C22"/>
    <mergeCell ref="C23:C28"/>
    <mergeCell ref="C29:C34"/>
    <mergeCell ref="C35:C40"/>
    <mergeCell ref="C41:C46"/>
    <mergeCell ref="C47:C52"/>
    <mergeCell ref="C53:C58"/>
    <mergeCell ref="C59:C65"/>
    <mergeCell ref="C66:C70"/>
    <mergeCell ref="C71:C72"/>
    <mergeCell ref="C73:C76"/>
    <mergeCell ref="C77:C79"/>
    <mergeCell ref="C80:C83"/>
    <mergeCell ref="C84:C87"/>
    <mergeCell ref="C88:C91"/>
    <mergeCell ref="C92:C95"/>
    <mergeCell ref="C96:C99"/>
    <mergeCell ref="C100:C103"/>
    <mergeCell ref="C104:C107"/>
    <mergeCell ref="C108:C113"/>
    <mergeCell ref="C114:C117"/>
    <mergeCell ref="C118:C121"/>
    <mergeCell ref="D3:D9"/>
    <mergeCell ref="D10:D15"/>
    <mergeCell ref="D16:D22"/>
    <mergeCell ref="D23:D28"/>
    <mergeCell ref="D29:D34"/>
    <mergeCell ref="D35:D40"/>
    <mergeCell ref="D41:D46"/>
    <mergeCell ref="D47:D52"/>
    <mergeCell ref="D53:D58"/>
    <mergeCell ref="D59:D65"/>
    <mergeCell ref="D66:D70"/>
    <mergeCell ref="D71:D72"/>
    <mergeCell ref="D73:D76"/>
    <mergeCell ref="D77:D79"/>
    <mergeCell ref="D80:D83"/>
    <mergeCell ref="D84:D87"/>
    <mergeCell ref="D88:D91"/>
    <mergeCell ref="D92:D95"/>
    <mergeCell ref="D96:D99"/>
    <mergeCell ref="D100:D103"/>
    <mergeCell ref="D104:D107"/>
    <mergeCell ref="D108:D113"/>
    <mergeCell ref="D114:D117"/>
    <mergeCell ref="D118:D121"/>
    <mergeCell ref="E3:E9"/>
    <mergeCell ref="E10:E15"/>
    <mergeCell ref="E16:E22"/>
    <mergeCell ref="E23:E28"/>
    <mergeCell ref="E29:E34"/>
    <mergeCell ref="E35:E40"/>
    <mergeCell ref="E41:E46"/>
    <mergeCell ref="E47:E52"/>
    <mergeCell ref="E53:E58"/>
    <mergeCell ref="E59:E65"/>
    <mergeCell ref="E66:E70"/>
    <mergeCell ref="E71:E72"/>
    <mergeCell ref="E73:E76"/>
    <mergeCell ref="E77:E79"/>
    <mergeCell ref="E80:E83"/>
    <mergeCell ref="E84:E87"/>
    <mergeCell ref="E88:E91"/>
    <mergeCell ref="E92:E95"/>
    <mergeCell ref="E96:E99"/>
    <mergeCell ref="E100:E103"/>
    <mergeCell ref="E104:E107"/>
    <mergeCell ref="E108:E113"/>
    <mergeCell ref="E114:E117"/>
    <mergeCell ref="E118:E121"/>
    <mergeCell ref="H3:H4"/>
    <mergeCell ref="H10:H11"/>
    <mergeCell ref="H16:H17"/>
    <mergeCell ref="H23:H24"/>
    <mergeCell ref="H29:H30"/>
    <mergeCell ref="H35:H36"/>
    <mergeCell ref="H41:H42"/>
    <mergeCell ref="H47:H48"/>
    <mergeCell ref="H53:H54"/>
    <mergeCell ref="H59:H60"/>
    <mergeCell ref="H66:H67"/>
    <mergeCell ref="H71:H72"/>
    <mergeCell ref="H73:H74"/>
    <mergeCell ref="H80:H81"/>
    <mergeCell ref="H84:H85"/>
    <mergeCell ref="H88:H89"/>
    <mergeCell ref="H92:H93"/>
    <mergeCell ref="H96:H97"/>
    <mergeCell ref="H100:H101"/>
    <mergeCell ref="H104:H105"/>
    <mergeCell ref="H108:H109"/>
    <mergeCell ref="H114:H115"/>
    <mergeCell ref="H118:H1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国内做货-人民币-已开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2025-07-07T08:09:44Z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213663926A4F49FA831613D7D0AFBCBA_13</vt:lpwstr>
  </property>
</Properties>
</file>