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/>
  </bookViews>
  <sheets>
    <sheet name="人民币" sheetId="19" r:id="rId1"/>
  </sheets>
  <definedNames>
    <definedName name="_xlnm._FilterDatabase" localSheetId="0" hidden="1">人民币!$A$1:$I$35</definedName>
    <definedName name="_xlnm.Print_Area" localSheetId="0">人民币!$A$1:$I$2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<sst xmlns="http://schemas.openxmlformats.org/spreadsheetml/2006/main" count="91" uniqueCount="60">
  <si>
    <r>
      <rPr>
        <b/>
        <sz val="16"/>
        <color theme="1"/>
        <rFont val="宋体"/>
        <charset val="134"/>
      </rPr>
      <t>复华兴</t>
    </r>
    <r>
      <rPr>
        <b/>
        <sz val="16"/>
        <color theme="1"/>
        <rFont val="Arial"/>
        <charset val="134"/>
      </rPr>
      <t>2025</t>
    </r>
    <r>
      <rPr>
        <b/>
        <sz val="16"/>
        <color theme="1"/>
        <rFont val="宋体"/>
        <charset val="134"/>
      </rPr>
      <t>对</t>
    </r>
    <r>
      <rPr>
        <b/>
        <sz val="16"/>
        <color theme="1"/>
        <rFont val="Arial"/>
        <charset val="134"/>
      </rPr>
      <t xml:space="preserve"> </t>
    </r>
    <r>
      <rPr>
        <b/>
        <sz val="16"/>
        <color theme="1"/>
        <rFont val="宋体"/>
        <charset val="134"/>
      </rPr>
      <t>账</t>
    </r>
    <r>
      <rPr>
        <b/>
        <sz val="16"/>
        <color theme="1"/>
        <rFont val="Arial"/>
        <charset val="134"/>
      </rPr>
      <t xml:space="preserve"> </t>
    </r>
    <r>
      <rPr>
        <b/>
        <sz val="16"/>
        <color theme="1"/>
        <rFont val="宋体"/>
        <charset val="134"/>
      </rPr>
      <t>单</t>
    </r>
    <r>
      <rPr>
        <b/>
        <sz val="16"/>
        <color theme="1"/>
        <rFont val="Arial"/>
        <charset val="134"/>
      </rPr>
      <t>-Recall</t>
    </r>
  </si>
  <si>
    <r>
      <rPr>
        <sz val="10"/>
        <rFont val="宋体"/>
        <charset val="134"/>
      </rPr>
      <t>下单时间</t>
    </r>
  </si>
  <si>
    <r>
      <rPr>
        <sz val="10"/>
        <rFont val="宋体"/>
        <charset val="134"/>
      </rPr>
      <t>客户联系人</t>
    </r>
  </si>
  <si>
    <r>
      <rPr>
        <sz val="10"/>
        <rFont val="Arial"/>
        <charset val="134"/>
      </rPr>
      <t>PO</t>
    </r>
    <r>
      <rPr>
        <sz val="10"/>
        <rFont val="宋体"/>
        <charset val="134"/>
      </rPr>
      <t>号</t>
    </r>
  </si>
  <si>
    <t>睿颢合同号</t>
  </si>
  <si>
    <r>
      <rPr>
        <sz val="10"/>
        <rFont val="宋体"/>
        <charset val="134"/>
      </rPr>
      <t>款号</t>
    </r>
  </si>
  <si>
    <r>
      <rPr>
        <sz val="10"/>
        <rFont val="宋体"/>
        <charset val="134"/>
      </rPr>
      <t>品名</t>
    </r>
  </si>
  <si>
    <r>
      <rPr>
        <sz val="10"/>
        <rFont val="宋体"/>
        <charset val="134"/>
      </rPr>
      <t>数量</t>
    </r>
    <r>
      <rPr>
        <sz val="10"/>
        <rFont val="Arial"/>
        <charset val="134"/>
      </rPr>
      <t>(</t>
    </r>
    <r>
      <rPr>
        <sz val="10"/>
        <rFont val="宋体"/>
        <charset val="134"/>
      </rPr>
      <t>片）</t>
    </r>
  </si>
  <si>
    <r>
      <rPr>
        <sz val="10"/>
        <rFont val="宋体"/>
        <charset val="134"/>
      </rPr>
      <t>单价</t>
    </r>
  </si>
  <si>
    <r>
      <rPr>
        <sz val="10"/>
        <rFont val="宋体"/>
        <charset val="134"/>
      </rPr>
      <t>金额</t>
    </r>
    <r>
      <rPr>
        <sz val="10"/>
        <rFont val="Arial"/>
        <charset val="134"/>
      </rPr>
      <t>(RMB)</t>
    </r>
  </si>
  <si>
    <t>Lina</t>
  </si>
  <si>
    <t>79813
79872
79816</t>
  </si>
  <si>
    <t>RBSKFHX0018</t>
  </si>
  <si>
    <t>SW188 9338-041-610
Made in China 女上装</t>
  </si>
  <si>
    <t>白色吊牌HPBCRFI001-60*95mm-RFID LOGO</t>
  </si>
  <si>
    <t>白色缎带洗标CLBCGEN003*8页-60*25mm</t>
  </si>
  <si>
    <t>白色缎带芯片洗标CLBCRFI001-60*25mm-RFID</t>
  </si>
  <si>
    <t>79814
79871
79815</t>
  </si>
  <si>
    <t>RBSKFHX0019</t>
  </si>
  <si>
    <t>SW189 9339-041-610
Made in China 女下装</t>
  </si>
  <si>
    <t>黑色 吊绳 MRBCGEN005-200*1.5mm</t>
  </si>
  <si>
    <t>白色缎带洗标CLBCGEN003*7页-60*25mm</t>
  </si>
  <si>
    <t>裆底贴ADBWGEN001</t>
  </si>
  <si>
    <t>79369
79472</t>
  </si>
  <si>
    <t>RBSKFHX0020</t>
  </si>
  <si>
    <t>SW183 9334-041-902
Made in China 女上装</t>
  </si>
  <si>
    <t>白色缎带洗标CLBCGEN003*6页-60*25mm</t>
  </si>
  <si>
    <t>79370
79471</t>
  </si>
  <si>
    <t>RBSKFHX0021</t>
  </si>
  <si>
    <t>SW184 9335-041-902
Made in China 女下装</t>
  </si>
  <si>
    <t>白色吊牌HPBCRFI001-60*95mm-RFID LOGO新增</t>
  </si>
  <si>
    <t>79378
79870
79600</t>
  </si>
  <si>
    <t>RBSKFHX0022</t>
  </si>
  <si>
    <t>SW183 9336-041-802
Made in China 女上装</t>
  </si>
  <si>
    <t>79377
79869
79601</t>
  </si>
  <si>
    <t>RBSKFHX0023</t>
  </si>
  <si>
    <t>SW184 9337-041-802
Made in China 女下装</t>
  </si>
  <si>
    <t>RBSKFHX0024</t>
  </si>
  <si>
    <t>SW183 9334-041-902
Made in China 女上装 翻单1</t>
  </si>
  <si>
    <t>RBSKFHX0025</t>
  </si>
  <si>
    <t>SW184 9335-041-902
Made in China 女下装 翻单1</t>
  </si>
  <si>
    <t>发  票  通  知  单</t>
  </si>
  <si>
    <r>
      <rPr>
        <sz val="11"/>
        <color theme="1"/>
        <rFont val="宋体"/>
        <charset val="134"/>
      </rPr>
      <t>编号</t>
    </r>
    <r>
      <rPr>
        <sz val="11"/>
        <color theme="1"/>
        <rFont val="Calibri"/>
        <charset val="134"/>
      </rPr>
      <t>                         </t>
    </r>
    <r>
      <rPr>
        <sz val="11"/>
        <color theme="1"/>
        <rFont val="宋体"/>
        <charset val="134"/>
      </rPr>
      <t>（发票张数）</t>
    </r>
    <r>
      <rPr>
        <sz val="11"/>
        <color theme="1"/>
        <rFont val="Calibri"/>
        <charset val="134"/>
      </rPr>
      <t>      </t>
    </r>
  </si>
  <si>
    <t>申请日期</t>
  </si>
  <si>
    <t>客户</t>
  </si>
  <si>
    <r>
      <rPr>
        <sz val="11"/>
        <color theme="1"/>
        <rFont val="宋体"/>
        <charset val="134"/>
      </rPr>
      <t>开票抬头</t>
    </r>
    <r>
      <rPr>
        <sz val="11"/>
        <color theme="1"/>
        <rFont val="Calibri"/>
        <charset val="134"/>
      </rPr>
      <t>  </t>
    </r>
  </si>
  <si>
    <r>
      <rPr>
        <sz val="11"/>
        <color theme="1"/>
        <rFont val="宋体"/>
        <charset val="134"/>
      </rPr>
      <t>货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物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或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应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税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劳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务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名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称</t>
    </r>
    <r>
      <rPr>
        <sz val="11"/>
        <color theme="1"/>
        <rFont val="Calibri"/>
        <charset val="134"/>
      </rPr>
      <t>              </t>
    </r>
    <r>
      <rPr>
        <sz val="11"/>
        <color theme="1"/>
        <rFont val="宋体"/>
        <charset val="134"/>
      </rPr>
      <t>（比如吊粒，吊牌等，大致写一下就可以）</t>
    </r>
  </si>
  <si>
    <r>
      <rPr>
        <sz val="11"/>
        <color theme="1"/>
        <rFont val="宋体"/>
        <charset val="134"/>
      </rPr>
      <t>   规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格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型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号</t>
    </r>
    <r>
      <rPr>
        <sz val="11"/>
        <color theme="1"/>
        <rFont val="Calibri"/>
        <charset val="134"/>
      </rPr>
      <t> </t>
    </r>
  </si>
  <si>
    <t>单位</t>
  </si>
  <si>
    <r>
      <rPr>
        <sz val="11"/>
        <color theme="1"/>
        <rFont val="宋体"/>
        <charset val="134"/>
      </rPr>
      <t>数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量</t>
    </r>
  </si>
  <si>
    <r>
      <rPr>
        <sz val="11"/>
        <color theme="1"/>
        <rFont val="宋体"/>
        <charset val="134"/>
      </rPr>
      <t>金额</t>
    </r>
    <r>
      <rPr>
        <sz val="11"/>
        <color theme="1"/>
        <rFont val="Calibri"/>
        <charset val="134"/>
      </rPr>
      <t> </t>
    </r>
  </si>
  <si>
    <t>备注</t>
  </si>
  <si>
    <t>（请填写全名）</t>
  </si>
  <si>
    <r>
      <rPr>
        <sz val="11"/>
        <color theme="1"/>
        <rFont val="宋体"/>
        <charset val="134"/>
      </rPr>
      <t>（如果不需要注明的请写</t>
    </r>
    <r>
      <rPr>
        <sz val="11"/>
        <color theme="1"/>
        <rFont val="Calibri"/>
        <charset val="134"/>
      </rPr>
      <t>“</t>
    </r>
    <r>
      <rPr>
        <sz val="11"/>
        <color theme="1"/>
        <rFont val="宋体"/>
        <charset val="134"/>
      </rPr>
      <t>无</t>
    </r>
    <r>
      <rPr>
        <sz val="11"/>
        <color theme="1"/>
        <rFont val="Calibri"/>
        <charset val="134"/>
      </rPr>
      <t>”</t>
    </r>
    <r>
      <rPr>
        <sz val="11"/>
        <color theme="1"/>
        <rFont val="宋体"/>
        <charset val="134"/>
      </rPr>
      <t>）</t>
    </r>
  </si>
  <si>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（一张发票的总金额）</t>
    </r>
  </si>
  <si>
    <t>深圳复华兴</t>
  </si>
  <si>
    <t>晋江市沐清服装制造有限公司</t>
  </si>
  <si>
    <t>商标</t>
  </si>
  <si>
    <t>无</t>
  </si>
  <si>
    <t>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</si>
</sst>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8" formatCode="&quot;￥&quot;#,##0.00;[Red]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/m/d;@"/>
    <numFmt numFmtId="179" formatCode="\¥#,##0.00_);[Red]\(\¥#,##0.00\)"/>
    <numFmt numFmtId="180" formatCode="0.00_ "/>
  </numFmts>
  <fonts count="35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6"/>
      <color theme="1"/>
      <name val="Arial"/>
      <charset val="134"/>
    </font>
    <font>
      <sz val="16"/>
      <color theme="1"/>
      <name val="Arial"/>
      <charset val="134"/>
    </font>
    <font>
      <sz val="10"/>
      <name val="Arial"/>
      <charset val="134"/>
    </font>
    <font>
      <sz val="10"/>
      <name val="宋体"/>
      <charset val="134"/>
    </font>
    <font>
      <sz val="11"/>
      <color theme="1"/>
      <name val="等线"/>
      <charset val="134"/>
    </font>
    <font>
      <b/>
      <sz val="11"/>
      <color theme="1"/>
      <name val="等线"/>
      <charset val="134"/>
    </font>
    <font>
      <sz val="11"/>
      <name val="宋体"/>
      <charset val="134"/>
      <scheme val="minor"/>
    </font>
    <font>
      <sz val="22"/>
      <color theme="1"/>
      <name val="Calibri"/>
      <charset val="134"/>
    </font>
    <font>
      <sz val="11"/>
      <color theme="1"/>
      <name val="宋体"/>
      <charset val="134"/>
    </font>
    <font>
      <sz val="11"/>
      <color theme="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000000"/>
      <name val="Arial"/>
      <charset val="0"/>
    </font>
    <font>
      <sz val="8"/>
      <color rgb="FF000000"/>
      <name val="Arial"/>
      <charset val="0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rgb="FF000000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1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18" applyNumberFormat="0" applyAlignment="0" applyProtection="0">
      <alignment vertical="center"/>
    </xf>
    <xf numFmtId="0" fontId="22" fillId="4" borderId="19" applyNumberFormat="0" applyAlignment="0" applyProtection="0">
      <alignment vertical="center"/>
    </xf>
    <xf numFmtId="0" fontId="23" fillId="4" borderId="18" applyNumberFormat="0" applyAlignment="0" applyProtection="0">
      <alignment vertical="center"/>
    </xf>
    <xf numFmtId="0" fontId="24" fillId="5" borderId="20" applyNumberFormat="0" applyAlignment="0" applyProtection="0">
      <alignment vertical="center"/>
    </xf>
    <xf numFmtId="0" fontId="25" fillId="0" borderId="21" applyNumberFormat="0" applyFill="0" applyAlignment="0" applyProtection="0">
      <alignment vertical="center"/>
    </xf>
    <xf numFmtId="0" fontId="26" fillId="0" borderId="22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2" fillId="0" borderId="0">
      <alignment horizontal="center" vertical="center"/>
    </xf>
    <xf numFmtId="0" fontId="33" fillId="0" borderId="0">
      <alignment horizontal="center" vertical="center"/>
    </xf>
    <xf numFmtId="0" fontId="33" fillId="0" borderId="0">
      <alignment horizontal="center" vertical="center"/>
    </xf>
    <xf numFmtId="0" fontId="34" fillId="0" borderId="0">
      <alignment vertical="center"/>
    </xf>
    <xf numFmtId="0" fontId="0" fillId="0" borderId="0">
      <alignment vertical="center"/>
    </xf>
    <xf numFmtId="0" fontId="33" fillId="0" borderId="0">
      <alignment horizontal="center" vertical="center"/>
    </xf>
    <xf numFmtId="0" fontId="34" fillId="0" borderId="0">
      <alignment vertical="center"/>
    </xf>
  </cellStyleXfs>
  <cellXfs count="55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178" fontId="6" fillId="0" borderId="2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8" fontId="6" fillId="0" borderId="1" xfId="0" applyNumberFormat="1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 wrapText="1"/>
    </xf>
    <xf numFmtId="178" fontId="6" fillId="0" borderId="8" xfId="0" applyNumberFormat="1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78" fontId="6" fillId="0" borderId="4" xfId="0" applyNumberFormat="1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78" fontId="6" fillId="0" borderId="12" xfId="0" applyNumberFormat="1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 wrapText="1"/>
    </xf>
    <xf numFmtId="178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5" xfId="0" applyFont="1" applyBorder="1" applyAlignment="1">
      <alignment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0" xfId="0" applyFont="1" applyBorder="1" applyAlignment="1">
      <alignment vertical="center" wrapText="1"/>
    </xf>
    <xf numFmtId="0" fontId="11" fillId="0" borderId="4" xfId="0" applyFont="1" applyBorder="1" applyAlignment="1">
      <alignment horizontal="center" vertical="center" wrapText="1"/>
    </xf>
    <xf numFmtId="58" fontId="10" fillId="0" borderId="4" xfId="0" applyNumberFormat="1" applyFont="1" applyBorder="1" applyAlignment="1">
      <alignment horizontal="center" vertical="center" wrapText="1"/>
    </xf>
    <xf numFmtId="179" fontId="4" fillId="0" borderId="1" xfId="0" applyNumberFormat="1" applyFont="1" applyFill="1" applyBorder="1" applyAlignment="1">
      <alignment horizontal="center" vertical="center"/>
    </xf>
    <xf numFmtId="180" fontId="8" fillId="0" borderId="1" xfId="0" applyNumberFormat="1" applyFont="1" applyFill="1" applyBorder="1" applyAlignment="1">
      <alignment horizontal="center" vertical="center" wrapText="1"/>
    </xf>
    <xf numFmtId="180" fontId="8" fillId="0" borderId="1" xfId="0" applyNumberFormat="1" applyFont="1" applyFill="1" applyBorder="1" applyAlignment="1">
      <alignment horizontal="center" vertical="center" wrapText="1"/>
    </xf>
    <xf numFmtId="180" fontId="12" fillId="0" borderId="0" xfId="0" applyNumberFormat="1" applyFont="1" applyFill="1" applyAlignment="1">
      <alignment horizontal="center" vertical="center"/>
    </xf>
    <xf numFmtId="0" fontId="11" fillId="0" borderId="10" xfId="0" applyFont="1" applyBorder="1" applyAlignment="1">
      <alignment horizontal="center" vertical="center" wrapText="1"/>
    </xf>
    <xf numFmtId="8" fontId="6" fillId="0" borderId="4" xfId="0" applyNumberFormat="1" applyFont="1" applyBorder="1" applyAlignment="1">
      <alignment horizontal="center" vertical="center" wrapText="1"/>
    </xf>
    <xf numFmtId="0" fontId="10" fillId="0" borderId="4" xfId="0" applyFont="1" applyBorder="1" applyAlignment="1">
      <alignment vertical="center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0" xfId="49"/>
    <cellStyle name="S1" xfId="50"/>
    <cellStyle name="S2" xfId="51"/>
    <cellStyle name="常规 2" xfId="52"/>
    <cellStyle name="常规 3" xfId="53"/>
    <cellStyle name="S3" xfId="54"/>
    <cellStyle name="常规_合同" xfId="55"/>
  </cellStyles>
  <tableStyles count="0" defaultTableStyle="TableStyleMedium9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0"/>
  <sheetViews>
    <sheetView tabSelected="1" zoomScale="115" zoomScaleNormal="115" zoomScaleSheetLayoutView="130" topLeftCell="A13" workbookViewId="0">
      <selection activeCell="F34" sqref="F34"/>
    </sheetView>
  </sheetViews>
  <sheetFormatPr defaultColWidth="8.72727272727273" defaultRowHeight="14"/>
  <cols>
    <col min="1" max="1" width="16" style="1" customWidth="1"/>
    <col min="2" max="2" width="13" style="1" customWidth="1"/>
    <col min="3" max="3" width="9.09090909090909" style="1" customWidth="1"/>
    <col min="4" max="4" width="15" style="1" customWidth="1"/>
    <col min="5" max="5" width="29.5636363636364" style="1" customWidth="1"/>
    <col min="6" max="6" width="50" style="1" customWidth="1"/>
    <col min="7" max="7" width="12.9090909090909" style="1" customWidth="1"/>
    <col min="8" max="8" width="10.1545454545455" style="1" customWidth="1"/>
    <col min="9" max="9" width="12.9090909090909" style="1" customWidth="1"/>
    <col min="10" max="10" width="21.4181818181818" style="1" customWidth="1"/>
    <col min="11" max="16384" width="8.72727272727273" style="1"/>
  </cols>
  <sheetData>
    <row r="1" ht="21" customHeight="1" spans="1:9">
      <c r="A1" s="2" t="s">
        <v>0</v>
      </c>
      <c r="B1" s="3"/>
      <c r="C1" s="3"/>
      <c r="D1" s="4"/>
      <c r="E1" s="3"/>
      <c r="F1" s="3"/>
      <c r="G1" s="3"/>
      <c r="H1" s="3"/>
      <c r="I1" s="3"/>
    </row>
    <row r="2" customHeight="1" spans="1:9">
      <c r="A2" s="5" t="s">
        <v>1</v>
      </c>
      <c r="B2" s="5" t="s">
        <v>2</v>
      </c>
      <c r="C2" s="5" t="s">
        <v>3</v>
      </c>
      <c r="D2" s="6" t="s">
        <v>4</v>
      </c>
      <c r="E2" s="5" t="s">
        <v>5</v>
      </c>
      <c r="F2" s="7" t="s">
        <v>6</v>
      </c>
      <c r="G2" s="8" t="s">
        <v>7</v>
      </c>
      <c r="H2" s="9" t="s">
        <v>8</v>
      </c>
      <c r="I2" s="48" t="s">
        <v>9</v>
      </c>
    </row>
    <row r="3" spans="1:9">
      <c r="A3" s="10">
        <v>45784</v>
      </c>
      <c r="B3" s="11" t="s">
        <v>10</v>
      </c>
      <c r="C3" s="12" t="s">
        <v>11</v>
      </c>
      <c r="D3" s="13" t="s">
        <v>12</v>
      </c>
      <c r="E3" s="14" t="s">
        <v>13</v>
      </c>
      <c r="F3" s="15" t="s">
        <v>14</v>
      </c>
      <c r="G3" s="15">
        <v>2941</v>
      </c>
      <c r="H3" s="15">
        <v>0.294</v>
      </c>
      <c r="I3" s="49">
        <f>G3*H3</f>
        <v>864.654</v>
      </c>
    </row>
    <row r="4" spans="1:9">
      <c r="A4" s="16"/>
      <c r="B4" s="17"/>
      <c r="C4" s="18"/>
      <c r="D4" s="13"/>
      <c r="E4" s="19"/>
      <c r="F4" s="15" t="s">
        <v>15</v>
      </c>
      <c r="G4" s="15">
        <f>2960*8</f>
        <v>23680</v>
      </c>
      <c r="H4" s="15">
        <v>0.042</v>
      </c>
      <c r="I4" s="49">
        <f t="shared" ref="I4:I34" si="0">G4*H4</f>
        <v>994.56</v>
      </c>
    </row>
    <row r="5" spans="1:9">
      <c r="A5" s="20"/>
      <c r="B5" s="21"/>
      <c r="C5" s="18"/>
      <c r="D5" s="13"/>
      <c r="E5" s="22"/>
      <c r="F5" s="23" t="s">
        <v>16</v>
      </c>
      <c r="G5" s="24">
        <v>2960</v>
      </c>
      <c r="H5" s="24">
        <v>0.55</v>
      </c>
      <c r="I5" s="49">
        <f t="shared" si="0"/>
        <v>1628</v>
      </c>
    </row>
    <row r="6" spans="1:9">
      <c r="A6" s="25">
        <v>45784</v>
      </c>
      <c r="B6" s="18" t="s">
        <v>10</v>
      </c>
      <c r="C6" s="12" t="s">
        <v>17</v>
      </c>
      <c r="D6" s="13" t="s">
        <v>18</v>
      </c>
      <c r="E6" s="14" t="s">
        <v>19</v>
      </c>
      <c r="F6" s="15" t="s">
        <v>14</v>
      </c>
      <c r="G6" s="15">
        <v>2941</v>
      </c>
      <c r="H6" s="15">
        <v>0.294</v>
      </c>
      <c r="I6" s="49">
        <f t="shared" si="0"/>
        <v>864.654</v>
      </c>
    </row>
    <row r="7" spans="1:9">
      <c r="A7" s="25"/>
      <c r="B7" s="18"/>
      <c r="C7" s="18"/>
      <c r="D7" s="13"/>
      <c r="E7" s="19"/>
      <c r="F7" s="15" t="s">
        <v>20</v>
      </c>
      <c r="G7" s="15">
        <v>6000</v>
      </c>
      <c r="H7" s="15">
        <v>0.08</v>
      </c>
      <c r="I7" s="49">
        <f t="shared" si="0"/>
        <v>480</v>
      </c>
    </row>
    <row r="8" spans="1:9">
      <c r="A8" s="25"/>
      <c r="B8" s="18"/>
      <c r="C8" s="18"/>
      <c r="D8" s="13"/>
      <c r="E8" s="19"/>
      <c r="F8" s="15" t="s">
        <v>16</v>
      </c>
      <c r="G8" s="15">
        <v>2960</v>
      </c>
      <c r="H8" s="15">
        <v>0.55</v>
      </c>
      <c r="I8" s="49">
        <f t="shared" si="0"/>
        <v>1628</v>
      </c>
    </row>
    <row r="9" spans="1:9">
      <c r="A9" s="25"/>
      <c r="B9" s="18"/>
      <c r="C9" s="18"/>
      <c r="D9" s="13"/>
      <c r="E9" s="19"/>
      <c r="F9" s="15" t="s">
        <v>21</v>
      </c>
      <c r="G9" s="15">
        <f>2960*7</f>
        <v>20720</v>
      </c>
      <c r="H9" s="15">
        <v>0.042</v>
      </c>
      <c r="I9" s="49">
        <f t="shared" si="0"/>
        <v>870.24</v>
      </c>
    </row>
    <row r="10" spans="1:9">
      <c r="A10" s="25"/>
      <c r="B10" s="18"/>
      <c r="C10" s="18"/>
      <c r="D10" s="13"/>
      <c r="E10" s="22"/>
      <c r="F10" s="15" t="s">
        <v>22</v>
      </c>
      <c r="G10" s="15">
        <v>2960</v>
      </c>
      <c r="H10" s="15">
        <v>0.15</v>
      </c>
      <c r="I10" s="49">
        <f t="shared" si="0"/>
        <v>444</v>
      </c>
    </row>
    <row r="11" spans="1:9">
      <c r="A11" s="10">
        <v>45784</v>
      </c>
      <c r="B11" s="11" t="s">
        <v>10</v>
      </c>
      <c r="C11" s="12" t="s">
        <v>23</v>
      </c>
      <c r="D11" s="13" t="s">
        <v>24</v>
      </c>
      <c r="E11" s="14" t="s">
        <v>25</v>
      </c>
      <c r="F11" s="15" t="s">
        <v>14</v>
      </c>
      <c r="G11" s="15">
        <v>3972</v>
      </c>
      <c r="H11" s="15">
        <v>0.294</v>
      </c>
      <c r="I11" s="49">
        <f t="shared" si="0"/>
        <v>1167.768</v>
      </c>
    </row>
    <row r="12" spans="1:9">
      <c r="A12" s="16"/>
      <c r="B12" s="17"/>
      <c r="C12" s="18"/>
      <c r="D12" s="13"/>
      <c r="E12" s="19"/>
      <c r="F12" s="15" t="s">
        <v>26</v>
      </c>
      <c r="G12" s="15">
        <f>3960*6</f>
        <v>23760</v>
      </c>
      <c r="H12" s="15">
        <v>0.042</v>
      </c>
      <c r="I12" s="49">
        <f t="shared" si="0"/>
        <v>997.92</v>
      </c>
    </row>
    <row r="13" spans="1:9">
      <c r="A13" s="20"/>
      <c r="B13" s="21"/>
      <c r="C13" s="18"/>
      <c r="D13" s="13"/>
      <c r="E13" s="22"/>
      <c r="F13" s="23" t="s">
        <v>16</v>
      </c>
      <c r="G13" s="24">
        <v>3960</v>
      </c>
      <c r="H13" s="24">
        <v>0.55</v>
      </c>
      <c r="I13" s="49">
        <f t="shared" si="0"/>
        <v>2178</v>
      </c>
    </row>
    <row r="14" spans="1:9">
      <c r="A14" s="25">
        <v>45784</v>
      </c>
      <c r="B14" s="18" t="s">
        <v>10</v>
      </c>
      <c r="C14" s="12" t="s">
        <v>27</v>
      </c>
      <c r="D14" s="13" t="s">
        <v>28</v>
      </c>
      <c r="E14" s="14" t="s">
        <v>29</v>
      </c>
      <c r="F14" s="15" t="s">
        <v>14</v>
      </c>
      <c r="G14" s="15">
        <v>3972</v>
      </c>
      <c r="H14" s="15">
        <v>0.294</v>
      </c>
      <c r="I14" s="49">
        <f t="shared" si="0"/>
        <v>1167.768</v>
      </c>
    </row>
    <row r="15" spans="1:9">
      <c r="A15" s="25"/>
      <c r="B15" s="18"/>
      <c r="C15" s="18"/>
      <c r="D15" s="13"/>
      <c r="E15" s="19"/>
      <c r="F15" s="15" t="s">
        <v>30</v>
      </c>
      <c r="G15" s="15">
        <v>390</v>
      </c>
      <c r="H15" s="15">
        <v>0.294</v>
      </c>
      <c r="I15" s="49">
        <f t="shared" si="0"/>
        <v>114.66</v>
      </c>
    </row>
    <row r="16" spans="1:9">
      <c r="A16" s="25"/>
      <c r="B16" s="18"/>
      <c r="C16" s="18"/>
      <c r="D16" s="13"/>
      <c r="E16" s="19"/>
      <c r="F16" s="15" t="s">
        <v>20</v>
      </c>
      <c r="G16" s="15">
        <v>7950</v>
      </c>
      <c r="H16" s="15">
        <v>0.08</v>
      </c>
      <c r="I16" s="49">
        <f t="shared" si="0"/>
        <v>636</v>
      </c>
    </row>
    <row r="17" spans="1:9">
      <c r="A17" s="25"/>
      <c r="B17" s="18"/>
      <c r="C17" s="18"/>
      <c r="D17" s="13"/>
      <c r="E17" s="19"/>
      <c r="F17" s="15" t="s">
        <v>16</v>
      </c>
      <c r="G17" s="15">
        <v>3960</v>
      </c>
      <c r="H17" s="15">
        <v>0.55</v>
      </c>
      <c r="I17" s="49">
        <f t="shared" si="0"/>
        <v>2178</v>
      </c>
    </row>
    <row r="18" spans="1:9">
      <c r="A18" s="25"/>
      <c r="B18" s="18"/>
      <c r="C18" s="18"/>
      <c r="D18" s="13"/>
      <c r="E18" s="19"/>
      <c r="F18" s="15" t="s">
        <v>26</v>
      </c>
      <c r="G18" s="15">
        <f>3970*6</f>
        <v>23820</v>
      </c>
      <c r="H18" s="15">
        <v>0.042</v>
      </c>
      <c r="I18" s="49">
        <f t="shared" si="0"/>
        <v>1000.44</v>
      </c>
    </row>
    <row r="19" spans="1:9">
      <c r="A19" s="25"/>
      <c r="B19" s="18"/>
      <c r="C19" s="18"/>
      <c r="D19" s="13"/>
      <c r="E19" s="22"/>
      <c r="F19" s="15" t="s">
        <v>22</v>
      </c>
      <c r="G19" s="15">
        <v>4000</v>
      </c>
      <c r="H19" s="15">
        <v>0.15</v>
      </c>
      <c r="I19" s="49">
        <f t="shared" si="0"/>
        <v>600</v>
      </c>
    </row>
    <row r="20" spans="1:9">
      <c r="A20" s="10">
        <v>45784</v>
      </c>
      <c r="B20" s="11" t="s">
        <v>10</v>
      </c>
      <c r="C20" s="12" t="s">
        <v>31</v>
      </c>
      <c r="D20" s="13" t="s">
        <v>32</v>
      </c>
      <c r="E20" s="14" t="s">
        <v>33</v>
      </c>
      <c r="F20" s="15" t="s">
        <v>14</v>
      </c>
      <c r="G20" s="15">
        <v>5342</v>
      </c>
      <c r="H20" s="15">
        <v>0.294</v>
      </c>
      <c r="I20" s="49">
        <f t="shared" si="0"/>
        <v>1570.548</v>
      </c>
    </row>
    <row r="21" spans="1:9">
      <c r="A21" s="16"/>
      <c r="B21" s="17"/>
      <c r="C21" s="18"/>
      <c r="D21" s="13"/>
      <c r="E21" s="19"/>
      <c r="F21" s="15" t="s">
        <v>26</v>
      </c>
      <c r="G21" s="15">
        <f>5310*6</f>
        <v>31860</v>
      </c>
      <c r="H21" s="15">
        <v>0.042</v>
      </c>
      <c r="I21" s="49">
        <f t="shared" si="0"/>
        <v>1338.12</v>
      </c>
    </row>
    <row r="22" spans="1:9">
      <c r="A22" s="20"/>
      <c r="B22" s="21"/>
      <c r="C22" s="18"/>
      <c r="D22" s="13"/>
      <c r="E22" s="22"/>
      <c r="F22" s="23" t="s">
        <v>16</v>
      </c>
      <c r="G22" s="24">
        <v>5310</v>
      </c>
      <c r="H22" s="24">
        <v>0.55</v>
      </c>
      <c r="I22" s="49">
        <f t="shared" si="0"/>
        <v>2920.5</v>
      </c>
    </row>
    <row r="23" spans="1:9">
      <c r="A23" s="25">
        <v>45784</v>
      </c>
      <c r="B23" s="18" t="s">
        <v>10</v>
      </c>
      <c r="C23" s="12" t="s">
        <v>34</v>
      </c>
      <c r="D23" s="13" t="s">
        <v>35</v>
      </c>
      <c r="E23" s="14" t="s">
        <v>36</v>
      </c>
      <c r="F23" s="15" t="s">
        <v>14</v>
      </c>
      <c r="G23" s="15">
        <v>5342</v>
      </c>
      <c r="H23" s="15">
        <v>0.294</v>
      </c>
      <c r="I23" s="49">
        <f t="shared" si="0"/>
        <v>1570.548</v>
      </c>
    </row>
    <row r="24" spans="1:9">
      <c r="A24" s="25"/>
      <c r="B24" s="18"/>
      <c r="C24" s="18"/>
      <c r="D24" s="13"/>
      <c r="E24" s="19"/>
      <c r="F24" s="15" t="s">
        <v>30</v>
      </c>
      <c r="G24" s="15">
        <v>600</v>
      </c>
      <c r="H24" s="15">
        <v>0.294</v>
      </c>
      <c r="I24" s="49">
        <f t="shared" si="0"/>
        <v>176.4</v>
      </c>
    </row>
    <row r="25" spans="1:9">
      <c r="A25" s="25"/>
      <c r="B25" s="18"/>
      <c r="C25" s="18"/>
      <c r="D25" s="13"/>
      <c r="E25" s="19"/>
      <c r="F25" s="15" t="s">
        <v>20</v>
      </c>
      <c r="G25" s="15">
        <v>10650</v>
      </c>
      <c r="H25" s="15">
        <v>0.08</v>
      </c>
      <c r="I25" s="49">
        <f t="shared" si="0"/>
        <v>852</v>
      </c>
    </row>
    <row r="26" spans="1:9">
      <c r="A26" s="25"/>
      <c r="B26" s="18"/>
      <c r="C26" s="18"/>
      <c r="D26" s="13"/>
      <c r="E26" s="19"/>
      <c r="F26" s="15" t="s">
        <v>16</v>
      </c>
      <c r="G26" s="15">
        <v>5310</v>
      </c>
      <c r="H26" s="15">
        <v>0.55</v>
      </c>
      <c r="I26" s="49">
        <f t="shared" si="0"/>
        <v>2920.5</v>
      </c>
    </row>
    <row r="27" spans="1:9">
      <c r="A27" s="25"/>
      <c r="B27" s="18"/>
      <c r="C27" s="18"/>
      <c r="D27" s="13"/>
      <c r="E27" s="19"/>
      <c r="F27" s="15" t="s">
        <v>26</v>
      </c>
      <c r="G27" s="15">
        <f>5310*6</f>
        <v>31860</v>
      </c>
      <c r="H27" s="15">
        <v>0.042</v>
      </c>
      <c r="I27" s="49">
        <f t="shared" si="0"/>
        <v>1338.12</v>
      </c>
    </row>
    <row r="28" spans="1:9">
      <c r="A28" s="25"/>
      <c r="B28" s="18"/>
      <c r="C28" s="18"/>
      <c r="D28" s="13"/>
      <c r="E28" s="19"/>
      <c r="F28" s="15" t="s">
        <v>26</v>
      </c>
      <c r="G28" s="15">
        <f>595*6</f>
        <v>3570</v>
      </c>
      <c r="H28" s="15">
        <v>0.042</v>
      </c>
      <c r="I28" s="49">
        <f t="shared" si="0"/>
        <v>149.94</v>
      </c>
    </row>
    <row r="29" spans="1:9">
      <c r="A29" s="25"/>
      <c r="B29" s="18"/>
      <c r="C29" s="18"/>
      <c r="D29" s="26"/>
      <c r="E29" s="19"/>
      <c r="F29" s="27" t="s">
        <v>22</v>
      </c>
      <c r="G29" s="27">
        <v>5330</v>
      </c>
      <c r="H29" s="27">
        <v>0.15</v>
      </c>
      <c r="I29" s="49">
        <f t="shared" si="0"/>
        <v>799.5</v>
      </c>
    </row>
    <row r="30" spans="1:9">
      <c r="A30" s="10">
        <v>45816</v>
      </c>
      <c r="B30" s="11" t="s">
        <v>10</v>
      </c>
      <c r="C30" s="12">
        <v>82753</v>
      </c>
      <c r="D30" s="28" t="s">
        <v>37</v>
      </c>
      <c r="E30" s="29" t="s">
        <v>38</v>
      </c>
      <c r="F30" s="15" t="s">
        <v>14</v>
      </c>
      <c r="G30" s="15">
        <v>804</v>
      </c>
      <c r="H30" s="15">
        <v>0.294</v>
      </c>
      <c r="I30" s="49">
        <f t="shared" si="0"/>
        <v>236.376</v>
      </c>
    </row>
    <row r="31" spans="1:9">
      <c r="A31" s="30"/>
      <c r="B31" s="31"/>
      <c r="C31" s="32"/>
      <c r="D31" s="33"/>
      <c r="E31" s="34"/>
      <c r="F31" s="27" t="s">
        <v>26</v>
      </c>
      <c r="G31" s="27">
        <f>804*6</f>
        <v>4824</v>
      </c>
      <c r="H31" s="27">
        <v>0.042</v>
      </c>
      <c r="I31" s="49">
        <f t="shared" si="0"/>
        <v>202.608</v>
      </c>
    </row>
    <row r="32" spans="1:9">
      <c r="A32" s="35">
        <v>45816</v>
      </c>
      <c r="B32" s="36" t="s">
        <v>10</v>
      </c>
      <c r="C32" s="37">
        <v>82754</v>
      </c>
      <c r="D32" s="38" t="s">
        <v>39</v>
      </c>
      <c r="E32" s="37" t="s">
        <v>40</v>
      </c>
      <c r="F32" s="39" t="s">
        <v>14</v>
      </c>
      <c r="G32" s="39">
        <v>567</v>
      </c>
      <c r="H32" s="39">
        <v>0.294</v>
      </c>
      <c r="I32" s="50">
        <f t="shared" si="0"/>
        <v>166.698</v>
      </c>
    </row>
    <row r="33" spans="1:9">
      <c r="A33" s="35"/>
      <c r="B33" s="36"/>
      <c r="C33" s="36"/>
      <c r="D33" s="38"/>
      <c r="E33" s="37"/>
      <c r="F33" s="39" t="s">
        <v>16</v>
      </c>
      <c r="G33" s="39">
        <v>2100</v>
      </c>
      <c r="H33" s="39">
        <v>0.55</v>
      </c>
      <c r="I33" s="50">
        <f t="shared" si="0"/>
        <v>1155</v>
      </c>
    </row>
    <row r="34" spans="1:9">
      <c r="A34" s="35"/>
      <c r="B34" s="36"/>
      <c r="C34" s="36"/>
      <c r="D34" s="38"/>
      <c r="E34" s="37"/>
      <c r="F34" s="39" t="s">
        <v>26</v>
      </c>
      <c r="G34" s="39">
        <f>615*6</f>
        <v>3690</v>
      </c>
      <c r="H34" s="39">
        <v>0.042</v>
      </c>
      <c r="I34" s="50">
        <f t="shared" si="0"/>
        <v>154.98</v>
      </c>
    </row>
    <row r="35" spans="9:9">
      <c r="I35" s="51">
        <f>SUM(I3:I34)</f>
        <v>33366.502</v>
      </c>
    </row>
    <row r="37" ht="28.5" spans="1:10">
      <c r="A37" s="40" t="s">
        <v>41</v>
      </c>
      <c r="B37" s="40"/>
      <c r="C37" s="40"/>
      <c r="D37" s="40"/>
      <c r="E37" s="40"/>
      <c r="F37" s="40"/>
      <c r="G37" s="40"/>
      <c r="H37" s="40"/>
      <c r="I37" s="40"/>
      <c r="J37" s="40"/>
    </row>
    <row r="38" ht="14.5" spans="1:10">
      <c r="A38" s="41" t="s">
        <v>42</v>
      </c>
      <c r="B38" s="41" t="s">
        <v>43</v>
      </c>
      <c r="C38" s="41" t="s">
        <v>44</v>
      </c>
      <c r="D38" s="42" t="s">
        <v>45</v>
      </c>
      <c r="E38" s="41" t="s">
        <v>46</v>
      </c>
      <c r="F38" s="43" t="s">
        <v>47</v>
      </c>
      <c r="G38" s="41" t="s">
        <v>48</v>
      </c>
      <c r="H38" s="41" t="s">
        <v>49</v>
      </c>
      <c r="I38" s="42" t="s">
        <v>50</v>
      </c>
      <c r="J38" s="41" t="s">
        <v>51</v>
      </c>
    </row>
    <row r="39" ht="28.5" spans="1:10">
      <c r="A39" s="41"/>
      <c r="B39" s="41"/>
      <c r="C39" s="41"/>
      <c r="D39" s="44" t="s">
        <v>52</v>
      </c>
      <c r="E39" s="41"/>
      <c r="F39" s="45" t="s">
        <v>53</v>
      </c>
      <c r="G39" s="41"/>
      <c r="H39" s="41"/>
      <c r="I39" s="52" t="s">
        <v>54</v>
      </c>
      <c r="J39" s="41"/>
    </row>
    <row r="40" ht="28" spans="1:10">
      <c r="A40" s="46">
        <v>1</v>
      </c>
      <c r="B40" s="47">
        <v>45845</v>
      </c>
      <c r="C40" s="41" t="s">
        <v>55</v>
      </c>
      <c r="D40" s="41" t="s">
        <v>56</v>
      </c>
      <c r="E40" s="41" t="s">
        <v>57</v>
      </c>
      <c r="F40" s="41" t="s">
        <v>58</v>
      </c>
      <c r="G40" s="41" t="s">
        <v>59</v>
      </c>
      <c r="H40" s="41">
        <v>258105</v>
      </c>
      <c r="I40" s="53">
        <v>33366.502</v>
      </c>
      <c r="J40" s="54"/>
    </row>
  </sheetData>
  <autoFilter xmlns:etc="http://www.wps.cn/officeDocument/2017/etCustomData" ref="A1:I35" etc:filterBottomFollowUsedRange="0">
    <extLst/>
  </autoFilter>
  <mergeCells count="49">
    <mergeCell ref="A1:I1"/>
    <mergeCell ref="A37:J37"/>
    <mergeCell ref="A3:A5"/>
    <mergeCell ref="A6:A10"/>
    <mergeCell ref="A11:A13"/>
    <mergeCell ref="A14:A19"/>
    <mergeCell ref="A20:A22"/>
    <mergeCell ref="A23:A29"/>
    <mergeCell ref="A30:A31"/>
    <mergeCell ref="A32:A34"/>
    <mergeCell ref="A38:A39"/>
    <mergeCell ref="B3:B5"/>
    <mergeCell ref="B6:B10"/>
    <mergeCell ref="B11:B13"/>
    <mergeCell ref="B14:B19"/>
    <mergeCell ref="B20:B22"/>
    <mergeCell ref="B23:B29"/>
    <mergeCell ref="B30:B31"/>
    <mergeCell ref="B32:B34"/>
    <mergeCell ref="B38:B39"/>
    <mergeCell ref="C3:C5"/>
    <mergeCell ref="C6:C10"/>
    <mergeCell ref="C11:C13"/>
    <mergeCell ref="C14:C19"/>
    <mergeCell ref="C20:C22"/>
    <mergeCell ref="C23:C29"/>
    <mergeCell ref="C30:C31"/>
    <mergeCell ref="C32:C34"/>
    <mergeCell ref="C38:C39"/>
    <mergeCell ref="D3:D5"/>
    <mergeCell ref="D6:D10"/>
    <mergeCell ref="D11:D13"/>
    <mergeCell ref="D14:D19"/>
    <mergeCell ref="D20:D22"/>
    <mergeCell ref="D23:D29"/>
    <mergeCell ref="D30:D31"/>
    <mergeCell ref="D32:D34"/>
    <mergeCell ref="E3:E5"/>
    <mergeCell ref="E6:E10"/>
    <mergeCell ref="E11:E13"/>
    <mergeCell ref="E14:E19"/>
    <mergeCell ref="E20:E22"/>
    <mergeCell ref="E23:E29"/>
    <mergeCell ref="E30:E31"/>
    <mergeCell ref="E32:E34"/>
    <mergeCell ref="E38:E39"/>
    <mergeCell ref="G38:G39"/>
    <mergeCell ref="H38:H39"/>
    <mergeCell ref="J38:J39"/>
  </mergeCells>
  <pageMargins left="0.751388888888889" right="0.751388888888889" top="1" bottom="1" header="0.5" footer="0.5"/>
  <pageSetup paperSize="9" scale="71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人民币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Z&amp;M&amp;L</cp:lastModifiedBy>
  <dcterms:created xsi:type="dcterms:W3CDTF">2017-08-21T10:11:00Z</dcterms:created>
  <dcterms:modified xsi:type="dcterms:W3CDTF">2025-07-07T15:03:05Z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BC6DA3A2A60A4D408000891BA9D10769</vt:lpwstr>
  </property>
</Properties>
</file>