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正信" sheetId="21" r:id="rId1"/>
    <sheet name="丰盛源" sheetId="22" r:id="rId2"/>
    <sheet name="公司" sheetId="23" r:id="rId3"/>
  </sheets>
  <definedNames>
    <definedName name="_xlnm._FilterDatabase" localSheetId="0" hidden="1">正信!$A$1:$H$31</definedName>
    <definedName name="_xlnm.Print_Area" localSheetId="0">正信!$A$1:$H$2</definedName>
    <definedName name="_xlnm.Print_Area" localSheetId="1">丰盛源!$A$1:$H$2</definedName>
    <definedName name="_xlnm.Print_Area" localSheetId="2">公司!$A$1:$H$2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<sst xmlns="http://schemas.openxmlformats.org/spreadsheetml/2006/main" count="103" uniqueCount="51">
  <si>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</si>
  <si>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</si>
  <si>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</si>
  <si>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</si>
  <si>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</si>
  <si>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</si>
  <si>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</si>
  <si>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</si>
  <si>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</si>
  <si>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RBSKJSD0017
工厂：正信</t>
  </si>
  <si>
    <t>3724-693-505/712
Made in China 女上装 翻单1</t>
  </si>
  <si>
    <t>白色吊牌HPBCGEN001-60*95mm</t>
  </si>
  <si>
    <t>黑色 吊绳 MRBCGEN004-320*1.5mm</t>
  </si>
  <si>
    <t>白色缎带洗标CLBCGEN003*4页-60*25mm（加页码）</t>
  </si>
  <si>
    <t>白色织标WLBCGEN017-65*19mm</t>
  </si>
  <si>
    <t>RBSKJSD0018
工厂：正信</t>
  </si>
  <si>
    <t>3724-693-505/712
Made in China 女上装 翻单2</t>
  </si>
  <si>
    <t>24845
24846</t>
  </si>
  <si>
    <t>RBSKJSD0027
工厂：正信</t>
  </si>
  <si>
    <t>3724-693-300
Made in China 女上装 翻单3</t>
  </si>
  <si>
    <t>RBSKJSD0029
工厂：正信</t>
  </si>
  <si>
    <t>3724-693-300/505/712
Made in China 女上装 翻单4</t>
  </si>
  <si>
    <t>RBSKJSD0035
工厂：大正</t>
  </si>
  <si>
    <t>3724-693-300/505/712
Made in China 女上装 翻单5</t>
  </si>
  <si>
    <t>RBSKJSD0039
工厂：正信</t>
  </si>
  <si>
    <t>3724-693-300/505/712
Made in China 女上装 翻单6</t>
  </si>
  <si>
    <t>24643
24644</t>
  </si>
  <si>
    <t>RBSKJSD0016
工厂：丰盛源</t>
  </si>
  <si>
    <t>0659-693-406/712
Made in China 女上装 翻单1</t>
  </si>
  <si>
    <t>白色缎带洗标CLBCGEN003*4页-60*25mm（712色）</t>
  </si>
  <si>
    <t>白色缎带洗标CLBCGEN003*4页-60*25mm（406色）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</si>
  <si>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</si>
  <si>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</si>
  <si>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</si>
  <si>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</si>
  <si>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</si>
  <si>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</si>
  <si>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</si>
  <si>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</si>
  <si>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</si>
  <si>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</si>
  <si>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</si>
  <si>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</si>
  <si>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</si>
  <si>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</si>
  <si>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</si>
  <si>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</si>
  <si>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</si>
  <si>
    <t>RBSKJSD0015</t>
  </si>
  <si>
    <t>黄色箱贴</t>
  </si>
  <si>
    <t>BSK黄色RFID箱贴BKSKR24016-100*200mm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</si>
</sst>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58" fontId="9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8" fontId="12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115" zoomScaleNormal="115" zoomScaleSheetLayoutView="130" topLeftCell="A19" workbookViewId="0">
      <selection activeCell="D40" sqref="D40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="1" customFormat="1" spans="1:8">
      <c r="A3" s="24">
        <v>45767</v>
      </c>
      <c r="B3" s="25">
        <v>24681</v>
      </c>
      <c r="C3" s="26" t="s">
        <v>9</v>
      </c>
      <c r="D3" s="25" t="s">
        <v>10</v>
      </c>
      <c r="E3" s="27" t="s">
        <v>11</v>
      </c>
      <c r="F3" s="28">
        <v>20992</v>
      </c>
      <c r="G3" s="29">
        <v>0.28</v>
      </c>
      <c r="H3" s="30">
        <f t="shared" ref="H3:H31" si="0">F3*G3</f>
        <v>5877.76</v>
      </c>
    </row>
    <row r="4" s="1" customFormat="1" spans="1:8">
      <c r="A4" s="31"/>
      <c r="B4" s="32"/>
      <c r="C4" s="33"/>
      <c r="D4" s="25"/>
      <c r="E4" s="32" t="s">
        <v>12</v>
      </c>
      <c r="F4" s="28">
        <v>20992</v>
      </c>
      <c r="G4" s="32">
        <v>0.1</v>
      </c>
      <c r="H4" s="34">
        <f t="shared" si="0"/>
        <v>2099.2</v>
      </c>
    </row>
    <row r="5" s="1" customFormat="1" spans="1:8">
      <c r="A5" s="31"/>
      <c r="B5" s="32"/>
      <c r="C5" s="33"/>
      <c r="D5" s="25"/>
      <c r="E5" s="32" t="s">
        <v>13</v>
      </c>
      <c r="F5" s="32">
        <f>20992*4</f>
        <v>83968</v>
      </c>
      <c r="G5" s="32">
        <v>0.042</v>
      </c>
      <c r="H5" s="34">
        <f t="shared" si="0"/>
        <v>3526.656</v>
      </c>
    </row>
    <row r="6" s="1" customFormat="1" spans="1:8">
      <c r="A6" s="35">
        <v>45766</v>
      </c>
      <c r="B6" s="32"/>
      <c r="C6" s="33"/>
      <c r="D6" s="25"/>
      <c r="E6" s="25" t="s">
        <v>14</v>
      </c>
      <c r="F6" s="28">
        <v>20992</v>
      </c>
      <c r="G6" s="32">
        <v>0.13</v>
      </c>
      <c r="H6" s="34">
        <f t="shared" si="0"/>
        <v>2728.96</v>
      </c>
    </row>
    <row r="7" s="1" customFormat="1" spans="1:8">
      <c r="A7" s="24">
        <v>45767</v>
      </c>
      <c r="B7" s="25">
        <v>24727</v>
      </c>
      <c r="C7" s="26" t="s">
        <v>15</v>
      </c>
      <c r="D7" s="25" t="s">
        <v>16</v>
      </c>
      <c r="E7" s="27" t="s">
        <v>11</v>
      </c>
      <c r="F7" s="28">
        <v>20993</v>
      </c>
      <c r="G7" s="29">
        <v>0.28</v>
      </c>
      <c r="H7" s="30">
        <f t="shared" si="0"/>
        <v>5878.04</v>
      </c>
    </row>
    <row r="8" s="1" customFormat="1" spans="1:8">
      <c r="A8" s="31"/>
      <c r="B8" s="32"/>
      <c r="C8" s="33"/>
      <c r="D8" s="25"/>
      <c r="E8" s="32" t="s">
        <v>12</v>
      </c>
      <c r="F8" s="28">
        <v>20993</v>
      </c>
      <c r="G8" s="32">
        <v>0.1</v>
      </c>
      <c r="H8" s="34">
        <f t="shared" si="0"/>
        <v>2099.3</v>
      </c>
    </row>
    <row r="9" s="1" customFormat="1" spans="1:8">
      <c r="A9" s="31"/>
      <c r="B9" s="32"/>
      <c r="C9" s="33"/>
      <c r="D9" s="25"/>
      <c r="E9" s="32" t="s">
        <v>13</v>
      </c>
      <c r="F9" s="32">
        <f>20993*4</f>
        <v>83972</v>
      </c>
      <c r="G9" s="32">
        <v>0.042</v>
      </c>
      <c r="H9" s="34">
        <f t="shared" si="0"/>
        <v>3526.824</v>
      </c>
    </row>
    <row r="10" s="1" customFormat="1" spans="1:8">
      <c r="A10" s="35">
        <v>45766</v>
      </c>
      <c r="B10" s="32"/>
      <c r="C10" s="33"/>
      <c r="D10" s="25"/>
      <c r="E10" s="25" t="s">
        <v>14</v>
      </c>
      <c r="F10" s="28">
        <v>20993</v>
      </c>
      <c r="G10" s="32">
        <v>0.13</v>
      </c>
      <c r="H10" s="34">
        <f t="shared" si="0"/>
        <v>2729.09</v>
      </c>
    </row>
    <row r="11" spans="1:8">
      <c r="A11" s="24">
        <v>45774</v>
      </c>
      <c r="B11" s="25" t="s">
        <v>17</v>
      </c>
      <c r="C11" s="26" t="s">
        <v>18</v>
      </c>
      <c r="D11" s="25" t="s">
        <v>19</v>
      </c>
      <c r="E11" s="27" t="s">
        <v>11</v>
      </c>
      <c r="F11" s="28">
        <f t="shared" ref="F11:F14" si="1">18897+10</f>
        <v>18907</v>
      </c>
      <c r="G11" s="29">
        <v>0.28</v>
      </c>
      <c r="H11" s="30">
        <f t="shared" si="0"/>
        <v>5293.96</v>
      </c>
    </row>
    <row r="12" spans="1:8">
      <c r="A12" s="31"/>
      <c r="B12" s="32"/>
      <c r="C12" s="33"/>
      <c r="D12" s="25"/>
      <c r="E12" s="32" t="s">
        <v>12</v>
      </c>
      <c r="F12" s="28">
        <f t="shared" si="1"/>
        <v>18907</v>
      </c>
      <c r="G12" s="32">
        <v>0.1</v>
      </c>
      <c r="H12" s="34">
        <f t="shared" si="0"/>
        <v>1890.7</v>
      </c>
    </row>
    <row r="13" spans="1:8">
      <c r="A13" s="31"/>
      <c r="B13" s="32"/>
      <c r="C13" s="33"/>
      <c r="D13" s="25"/>
      <c r="E13" s="32" t="s">
        <v>13</v>
      </c>
      <c r="F13" s="32">
        <f>18907*4</f>
        <v>75628</v>
      </c>
      <c r="G13" s="32">
        <v>0.042</v>
      </c>
      <c r="H13" s="34">
        <f t="shared" si="0"/>
        <v>3176.376</v>
      </c>
    </row>
    <row r="14" spans="1:8">
      <c r="A14" s="36"/>
      <c r="B14" s="32"/>
      <c r="C14" s="33"/>
      <c r="D14" s="25"/>
      <c r="E14" s="25" t="s">
        <v>14</v>
      </c>
      <c r="F14" s="28">
        <f t="shared" si="1"/>
        <v>18907</v>
      </c>
      <c r="G14" s="32">
        <v>0.13</v>
      </c>
      <c r="H14" s="34">
        <f t="shared" si="0"/>
        <v>2457.91</v>
      </c>
    </row>
    <row r="15" spans="1:8">
      <c r="A15" s="24">
        <v>45774</v>
      </c>
      <c r="B15" s="25">
        <v>24936</v>
      </c>
      <c r="C15" s="26" t="s">
        <v>20</v>
      </c>
      <c r="D15" s="25" t="s">
        <v>21</v>
      </c>
      <c r="E15" s="27" t="s">
        <v>11</v>
      </c>
      <c r="F15" s="28">
        <v>10490</v>
      </c>
      <c r="G15" s="29">
        <v>0.28</v>
      </c>
      <c r="H15" s="30">
        <f t="shared" si="0"/>
        <v>2937.2</v>
      </c>
    </row>
    <row r="16" spans="1:8">
      <c r="A16" s="31"/>
      <c r="B16" s="32"/>
      <c r="C16" s="33"/>
      <c r="D16" s="25"/>
      <c r="E16" s="32" t="s">
        <v>12</v>
      </c>
      <c r="F16" s="28">
        <v>10490</v>
      </c>
      <c r="G16" s="32">
        <v>0.1</v>
      </c>
      <c r="H16" s="34">
        <f t="shared" si="0"/>
        <v>1049</v>
      </c>
    </row>
    <row r="17" spans="1:8">
      <c r="A17" s="31"/>
      <c r="B17" s="32"/>
      <c r="C17" s="33"/>
      <c r="D17" s="25"/>
      <c r="E17" s="32" t="s">
        <v>13</v>
      </c>
      <c r="F17" s="32">
        <f>10490*4</f>
        <v>41960</v>
      </c>
      <c r="G17" s="32">
        <v>0.042</v>
      </c>
      <c r="H17" s="34">
        <f t="shared" si="0"/>
        <v>1762.32</v>
      </c>
    </row>
    <row r="18" spans="1:8">
      <c r="A18" s="36"/>
      <c r="B18" s="32"/>
      <c r="C18" s="33"/>
      <c r="D18" s="25"/>
      <c r="E18" s="25" t="s">
        <v>14</v>
      </c>
      <c r="F18" s="28">
        <v>10490</v>
      </c>
      <c r="G18" s="32">
        <v>0.13</v>
      </c>
      <c r="H18" s="34">
        <f t="shared" si="0"/>
        <v>1363.7</v>
      </c>
    </row>
    <row r="19" spans="1:8">
      <c r="A19" s="24">
        <v>45783</v>
      </c>
      <c r="B19" s="25">
        <v>25199</v>
      </c>
      <c r="C19" s="26" t="s">
        <v>22</v>
      </c>
      <c r="D19" s="25" t="s">
        <v>23</v>
      </c>
      <c r="E19" s="27" t="s">
        <v>11</v>
      </c>
      <c r="F19" s="28">
        <v>9445</v>
      </c>
      <c r="G19" s="29">
        <v>0.28</v>
      </c>
      <c r="H19" s="30">
        <f t="shared" si="0"/>
        <v>2644.6</v>
      </c>
    </row>
    <row r="20" spans="1:8">
      <c r="A20" s="31"/>
      <c r="B20" s="32"/>
      <c r="C20" s="33"/>
      <c r="D20" s="25"/>
      <c r="E20" s="32" t="s">
        <v>12</v>
      </c>
      <c r="F20" s="28">
        <v>9445</v>
      </c>
      <c r="G20" s="32">
        <v>0.1</v>
      </c>
      <c r="H20" s="34">
        <f t="shared" si="0"/>
        <v>944.5</v>
      </c>
    </row>
    <row r="21" spans="1:8">
      <c r="A21" s="31"/>
      <c r="B21" s="32"/>
      <c r="C21" s="33"/>
      <c r="D21" s="25"/>
      <c r="E21" s="32" t="s">
        <v>13</v>
      </c>
      <c r="F21" s="32">
        <f>9445*4</f>
        <v>37780</v>
      </c>
      <c r="G21" s="32">
        <v>0.042</v>
      </c>
      <c r="H21" s="34">
        <f t="shared" si="0"/>
        <v>1586.76</v>
      </c>
    </row>
    <row r="22" spans="1:8">
      <c r="A22" s="36"/>
      <c r="B22" s="32"/>
      <c r="C22" s="33"/>
      <c r="D22" s="25"/>
      <c r="E22" s="25" t="s">
        <v>14</v>
      </c>
      <c r="F22" s="28">
        <v>9445</v>
      </c>
      <c r="G22" s="32">
        <v>0.13</v>
      </c>
      <c r="H22" s="34">
        <f t="shared" si="0"/>
        <v>1227.85</v>
      </c>
    </row>
    <row r="23" spans="1:8">
      <c r="A23" s="24">
        <v>45788</v>
      </c>
      <c r="B23" s="25">
        <v>25472</v>
      </c>
      <c r="C23" s="26" t="s">
        <v>24</v>
      </c>
      <c r="D23" s="25" t="s">
        <v>25</v>
      </c>
      <c r="E23" s="27" t="s">
        <v>11</v>
      </c>
      <c r="F23" s="28">
        <v>8425</v>
      </c>
      <c r="G23" s="29">
        <v>0.28</v>
      </c>
      <c r="H23" s="30">
        <f t="shared" si="0"/>
        <v>2359</v>
      </c>
    </row>
    <row r="24" spans="1:8">
      <c r="A24" s="31"/>
      <c r="B24" s="32"/>
      <c r="C24" s="33"/>
      <c r="D24" s="25"/>
      <c r="E24" s="32" t="s">
        <v>12</v>
      </c>
      <c r="F24" s="28">
        <v>8425</v>
      </c>
      <c r="G24" s="32">
        <v>0.1</v>
      </c>
      <c r="H24" s="34">
        <f t="shared" si="0"/>
        <v>842.5</v>
      </c>
    </row>
    <row r="25" spans="1:8">
      <c r="A25" s="31"/>
      <c r="B25" s="32"/>
      <c r="C25" s="33"/>
      <c r="D25" s="25"/>
      <c r="E25" s="32" t="s">
        <v>13</v>
      </c>
      <c r="F25" s="32">
        <f>8425*4</f>
        <v>33700</v>
      </c>
      <c r="G25" s="32">
        <v>0.042</v>
      </c>
      <c r="H25" s="34">
        <f t="shared" si="0"/>
        <v>1415.4</v>
      </c>
    </row>
    <row r="26" spans="1:8">
      <c r="A26" s="36"/>
      <c r="B26" s="32"/>
      <c r="C26" s="33"/>
      <c r="D26" s="25"/>
      <c r="E26" s="25" t="s">
        <v>14</v>
      </c>
      <c r="F26" s="28">
        <v>8425</v>
      </c>
      <c r="G26" s="32">
        <v>0.13</v>
      </c>
      <c r="H26" s="34">
        <f t="shared" si="0"/>
        <v>1095.25</v>
      </c>
    </row>
    <row r="27" spans="1:8">
      <c r="A27" s="24">
        <v>45766</v>
      </c>
      <c r="B27" s="25" t="s">
        <v>26</v>
      </c>
      <c r="C27" s="26" t="s">
        <v>27</v>
      </c>
      <c r="D27" s="25" t="s">
        <v>28</v>
      </c>
      <c r="E27" s="27" t="s">
        <v>11</v>
      </c>
      <c r="F27" s="28">
        <f t="shared" ref="F27:F31" si="2">32538+10</f>
        <v>32548</v>
      </c>
      <c r="G27" s="32">
        <v>0.28</v>
      </c>
      <c r="H27" s="34">
        <f t="shared" si="0"/>
        <v>9113.44</v>
      </c>
    </row>
    <row r="28" spans="1:8">
      <c r="A28" s="36"/>
      <c r="B28" s="32"/>
      <c r="C28" s="33"/>
      <c r="D28" s="25"/>
      <c r="E28" s="32" t="s">
        <v>12</v>
      </c>
      <c r="F28" s="28">
        <f t="shared" si="2"/>
        <v>32548</v>
      </c>
      <c r="G28" s="32">
        <v>0.1</v>
      </c>
      <c r="H28" s="34">
        <f t="shared" si="0"/>
        <v>3254.8</v>
      </c>
    </row>
    <row r="29" spans="1:8">
      <c r="A29" s="31">
        <v>45765</v>
      </c>
      <c r="B29" s="32"/>
      <c r="C29" s="33"/>
      <c r="D29" s="25"/>
      <c r="E29" s="32" t="s">
        <v>29</v>
      </c>
      <c r="F29" s="28">
        <f>14694*4</f>
        <v>58776</v>
      </c>
      <c r="G29" s="32">
        <v>0.042</v>
      </c>
      <c r="H29" s="34">
        <f t="shared" si="0"/>
        <v>2468.592</v>
      </c>
    </row>
    <row r="30" spans="1:8">
      <c r="A30" s="31"/>
      <c r="B30" s="32"/>
      <c r="C30" s="33"/>
      <c r="D30" s="25"/>
      <c r="E30" s="32" t="s">
        <v>30</v>
      </c>
      <c r="F30" s="32">
        <f>17854*4</f>
        <v>71416</v>
      </c>
      <c r="G30" s="32">
        <v>0.042</v>
      </c>
      <c r="H30" s="34">
        <f t="shared" si="0"/>
        <v>2999.472</v>
      </c>
    </row>
    <row r="31" spans="1:8">
      <c r="A31" s="36"/>
      <c r="B31" s="32"/>
      <c r="C31" s="33"/>
      <c r="D31" s="25"/>
      <c r="E31" s="25" t="s">
        <v>14</v>
      </c>
      <c r="F31" s="28">
        <f t="shared" si="2"/>
        <v>32548</v>
      </c>
      <c r="G31" s="32">
        <v>0.13</v>
      </c>
      <c r="H31" s="34">
        <f t="shared" si="0"/>
        <v>4231.24</v>
      </c>
    </row>
    <row r="32" spans="8:8">
      <c r="H32" s="37">
        <f>SUM(H3:H31)</f>
        <v>82580.4</v>
      </c>
    </row>
    <row r="34" ht="28.5" spans="1:10">
      <c r="A34" s="38" t="s">
        <v>31</v>
      </c>
      <c r="B34" s="38"/>
      <c r="C34" s="38"/>
      <c r="D34" s="38"/>
      <c r="E34" s="38"/>
      <c r="F34" s="38"/>
      <c r="G34" s="38"/>
      <c r="H34" s="38"/>
      <c r="I34" s="38"/>
      <c r="J34" s="38"/>
    </row>
    <row r="35" ht="29" spans="1:10">
      <c r="A35" s="39" t="s">
        <v>32</v>
      </c>
      <c r="B35" s="39" t="s">
        <v>33</v>
      </c>
      <c r="C35" s="39" t="s">
        <v>34</v>
      </c>
      <c r="D35" s="40" t="s">
        <v>35</v>
      </c>
      <c r="E35" s="39" t="s">
        <v>36</v>
      </c>
      <c r="F35" s="41" t="s">
        <v>37</v>
      </c>
      <c r="G35" s="39" t="s">
        <v>38</v>
      </c>
      <c r="H35" s="39" t="s">
        <v>39</v>
      </c>
      <c r="I35" s="40" t="s">
        <v>40</v>
      </c>
      <c r="J35" s="39" t="s">
        <v>41</v>
      </c>
    </row>
    <row r="36" ht="43" spans="1:10">
      <c r="A36" s="39"/>
      <c r="B36" s="39"/>
      <c r="C36" s="39"/>
      <c r="D36" s="42" t="s">
        <v>42</v>
      </c>
      <c r="E36" s="39"/>
      <c r="F36" s="43" t="s">
        <v>43</v>
      </c>
      <c r="G36" s="39"/>
      <c r="H36" s="39"/>
      <c r="I36" s="47" t="s">
        <v>44</v>
      </c>
      <c r="J36" s="39"/>
    </row>
    <row r="37" ht="35" spans="1:10">
      <c r="A37" s="44">
        <v>1</v>
      </c>
      <c r="B37" s="45">
        <v>45846</v>
      </c>
      <c r="C37" s="39" t="s">
        <v>45</v>
      </c>
      <c r="D37" s="46" t="s">
        <v>46</v>
      </c>
      <c r="E37" s="39" t="s">
        <v>47</v>
      </c>
      <c r="F37" s="39" t="s">
        <v>47</v>
      </c>
      <c r="G37" s="39" t="s">
        <v>47</v>
      </c>
      <c r="H37" s="39" t="s">
        <v>47</v>
      </c>
      <c r="I37" s="48">
        <v>82580.4</v>
      </c>
      <c r="J37" s="49"/>
    </row>
  </sheetData>
  <autoFilter xmlns:etc="http://www.wps.cn/officeDocument/2017/etCustomData" ref="A1:H31" etc:filterBottomFollowUsedRange="0">
    <extLst/>
  </autoFilter>
  <mergeCells count="38">
    <mergeCell ref="A1:H1"/>
    <mergeCell ref="A34:J34"/>
    <mergeCell ref="A3:A5"/>
    <mergeCell ref="A7:A9"/>
    <mergeCell ref="A11:A14"/>
    <mergeCell ref="A15:A18"/>
    <mergeCell ref="A19:A22"/>
    <mergeCell ref="A23:A26"/>
    <mergeCell ref="A27:A28"/>
    <mergeCell ref="A29:A31"/>
    <mergeCell ref="A35:A36"/>
    <mergeCell ref="B3:B6"/>
    <mergeCell ref="B7:B10"/>
    <mergeCell ref="B11:B14"/>
    <mergeCell ref="B15:B18"/>
    <mergeCell ref="B19:B22"/>
    <mergeCell ref="B23:B26"/>
    <mergeCell ref="B27:B31"/>
    <mergeCell ref="B35:B36"/>
    <mergeCell ref="C3:C6"/>
    <mergeCell ref="C7:C10"/>
    <mergeCell ref="C11:C14"/>
    <mergeCell ref="C15:C18"/>
    <mergeCell ref="C19:C22"/>
    <mergeCell ref="C23:C26"/>
    <mergeCell ref="C27:C31"/>
    <mergeCell ref="C35:C36"/>
    <mergeCell ref="D3:D6"/>
    <mergeCell ref="D7:D10"/>
    <mergeCell ref="D11:D14"/>
    <mergeCell ref="D15:D18"/>
    <mergeCell ref="D19:D22"/>
    <mergeCell ref="D23:D26"/>
    <mergeCell ref="D27:D31"/>
    <mergeCell ref="E35:E36"/>
    <mergeCell ref="G35:G36"/>
    <mergeCell ref="H35:H36"/>
    <mergeCell ref="J35:J36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zoomScaleSheetLayoutView="130" workbookViewId="0">
      <selection activeCell="A3" sqref="A3:H7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="1" customFormat="1" spans="1:8">
      <c r="A3" s="18">
        <v>45766</v>
      </c>
      <c r="B3" s="15" t="s">
        <v>26</v>
      </c>
      <c r="C3" s="19" t="s">
        <v>27</v>
      </c>
      <c r="D3" s="15" t="s">
        <v>28</v>
      </c>
      <c r="E3" s="20" t="s">
        <v>11</v>
      </c>
      <c r="F3" s="21">
        <f>32538+10</f>
        <v>32548</v>
      </c>
      <c r="G3" s="13">
        <v>0.28</v>
      </c>
      <c r="H3" s="16">
        <f>F3*G3</f>
        <v>9113.44</v>
      </c>
    </row>
    <row r="4" s="1" customFormat="1" spans="1:8">
      <c r="A4" s="22"/>
      <c r="B4" s="13"/>
      <c r="C4" s="14"/>
      <c r="D4" s="15"/>
      <c r="E4" s="13" t="s">
        <v>12</v>
      </c>
      <c r="F4" s="21">
        <f>32538+10</f>
        <v>32548</v>
      </c>
      <c r="G4" s="13">
        <v>0.1</v>
      </c>
      <c r="H4" s="16">
        <f>F4*G4</f>
        <v>3254.8</v>
      </c>
    </row>
    <row r="5" s="1" customFormat="1" spans="1:8">
      <c r="A5" s="23">
        <v>45765</v>
      </c>
      <c r="B5" s="13"/>
      <c r="C5" s="14"/>
      <c r="D5" s="15"/>
      <c r="E5" s="13" t="s">
        <v>29</v>
      </c>
      <c r="F5" s="21">
        <f>14694*4</f>
        <v>58776</v>
      </c>
      <c r="G5" s="13">
        <v>0.042</v>
      </c>
      <c r="H5" s="16">
        <f>F5*G5</f>
        <v>2468.592</v>
      </c>
    </row>
    <row r="6" s="1" customFormat="1" spans="1:8">
      <c r="A6" s="23"/>
      <c r="B6" s="13"/>
      <c r="C6" s="14"/>
      <c r="D6" s="15"/>
      <c r="E6" s="13" t="s">
        <v>30</v>
      </c>
      <c r="F6" s="13">
        <f>17854*4</f>
        <v>71416</v>
      </c>
      <c r="G6" s="13">
        <v>0.042</v>
      </c>
      <c r="H6" s="16">
        <f>F6*G6</f>
        <v>2999.472</v>
      </c>
    </row>
    <row r="7" s="1" customFormat="1" spans="1:8">
      <c r="A7" s="22"/>
      <c r="B7" s="13"/>
      <c r="C7" s="14"/>
      <c r="D7" s="15"/>
      <c r="E7" s="15" t="s">
        <v>14</v>
      </c>
      <c r="F7" s="21">
        <f>32538+10</f>
        <v>32548</v>
      </c>
      <c r="G7" s="13">
        <v>0.13</v>
      </c>
      <c r="H7" s="16">
        <f>F7*G7</f>
        <v>4231.24</v>
      </c>
    </row>
    <row r="8" s="1" customFormat="1" spans="8:8">
      <c r="H8" s="17">
        <f>SUM(H3:H7)</f>
        <v>22067.544</v>
      </c>
    </row>
    <row r="9" s="1" customFormat="1"/>
    <row r="10" s="1" customFormat="1" spans="8:8">
      <c r="H10" s="2"/>
    </row>
    <row r="11" s="1" customFormat="1" spans="8:8">
      <c r="H11" s="2"/>
    </row>
    <row r="12" s="1" customFormat="1" spans="8:8">
      <c r="H12" s="2"/>
    </row>
  </sheetData>
  <mergeCells count="6">
    <mergeCell ref="A1:H1"/>
    <mergeCell ref="A3:A4"/>
    <mergeCell ref="A5:A7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zoomScaleSheetLayoutView="130" workbookViewId="0">
      <selection activeCell="C15" sqref="C15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="1" customFormat="1" spans="1:8">
      <c r="A3" s="12">
        <v>45758</v>
      </c>
      <c r="B3" s="13"/>
      <c r="C3" s="14" t="s">
        <v>48</v>
      </c>
      <c r="D3" s="15" t="s">
        <v>49</v>
      </c>
      <c r="E3" s="15" t="s">
        <v>50</v>
      </c>
      <c r="F3" s="13">
        <v>500</v>
      </c>
      <c r="G3" s="13">
        <v>0.28</v>
      </c>
      <c r="H3" s="16">
        <f>F3*G3</f>
        <v>140</v>
      </c>
    </row>
    <row r="4" s="1" customFormat="1" spans="8:8">
      <c r="H4" s="17">
        <f>SUM(H3)</f>
        <v>140</v>
      </c>
    </row>
    <row r="5" s="1" customFormat="1" spans="8:8">
      <c r="H5" s="2"/>
    </row>
    <row r="6" s="1" customFormat="1"/>
    <row r="7" s="1" customFormat="1"/>
    <row r="8" s="1" customFormat="1"/>
    <row r="9" s="1" customFormat="1"/>
    <row r="10" s="1" customFormat="1"/>
    <row r="11" s="1" customFormat="1" spans="8:8">
      <c r="H11" s="2"/>
    </row>
    <row r="12" s="1" customFormat="1" spans="8:8">
      <c r="H12" s="2"/>
    </row>
    <row r="13" s="1" customFormat="1" spans="8:8">
      <c r="H13" s="2"/>
    </row>
  </sheetData>
  <mergeCells count="1">
    <mergeCell ref="A1:H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正信</vt:lpstr>
      <vt:lpstr>丰盛源</vt:lpstr>
      <vt:lpstr>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2025-07-08T03:26:13Z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BC6DA3A2A60A4D408000891BA9D10769</vt:lpwstr>
  </property>
</Properties>
</file>