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305" windowHeight="12240"/>
  </bookViews>
  <sheets>
    <sheet name="对账单" sheetId="4" r:id="rId1"/>
  </sheets>
  <definedNames>
    <definedName name="_xlnm._FilterDatabase" localSheetId="0" hidden="1">对账单!#REF!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<sst xmlns="http://schemas.openxmlformats.org/spreadsheetml/2006/main" count="75" uniqueCount="30">
  <si>
    <t>上海汭珩开票通知</t>
  </si>
  <si>
    <t>请按照以下信息开票，码单和进仓单和此开票通知盖章一起寄来。发票备注上填外销发票号(SC号)。                                               
开票资料：
公司名称：浙江三沅企业控股集团有限公司
税号：91330000142941412F
地址：杭州市滨江区聚业路25号
电话：83783566
开户行：中国银行杭州滨江支行 
账号：383158326698</t>
  </si>
  <si>
    <r>
      <rPr>
        <sz val="12"/>
        <color rgb="FFFF0000"/>
        <rFont val="宋体"/>
        <charset val="134"/>
      </rPr>
      <t>发货日期</t>
    </r>
  </si>
  <si>
    <r>
      <rPr>
        <sz val="12"/>
        <color rgb="FFFF0000"/>
        <rFont val="宋体"/>
        <charset val="134"/>
      </rPr>
      <t>款号</t>
    </r>
  </si>
  <si>
    <r>
      <rPr>
        <sz val="12"/>
        <color rgb="FF000000"/>
        <rFont val="宋体"/>
        <charset val="134"/>
      </rPr>
      <t>单证报关品名</t>
    </r>
  </si>
  <si>
    <r>
      <rPr>
        <sz val="12"/>
        <color rgb="FFFF0000"/>
        <rFont val="宋体"/>
        <charset val="134"/>
      </rPr>
      <t>单证报关数量</t>
    </r>
  </si>
  <si>
    <t>单证单价</t>
  </si>
  <si>
    <r>
      <rPr>
        <sz val="12"/>
        <color rgb="FFFF0000"/>
        <rFont val="宋体"/>
        <charset val="134"/>
      </rPr>
      <t>单证报关金额</t>
    </r>
  </si>
  <si>
    <t>开票数量</t>
  </si>
  <si>
    <r>
      <rPr>
        <sz val="12"/>
        <color rgb="FFFF0000"/>
        <rFont val="宋体"/>
        <charset val="134"/>
      </rPr>
      <t>开票单价</t>
    </r>
  </si>
  <si>
    <r>
      <rPr>
        <sz val="12"/>
        <color rgb="FFFF0000"/>
        <rFont val="宋体"/>
        <charset val="134"/>
      </rPr>
      <t>开票金额</t>
    </r>
  </si>
  <si>
    <r>
      <rPr>
        <sz val="12"/>
        <color rgb="FFFF0000"/>
        <rFont val="宋体"/>
        <charset val="134"/>
      </rPr>
      <t>税率</t>
    </r>
  </si>
  <si>
    <r>
      <rPr>
        <sz val="12"/>
        <color rgb="FFFF0000"/>
        <rFont val="宋体"/>
        <charset val="134"/>
      </rPr>
      <t>不含税开票金额</t>
    </r>
  </si>
  <si>
    <r>
      <rPr>
        <sz val="12"/>
        <color rgb="FF000000"/>
        <rFont val="宋体"/>
        <charset val="134"/>
      </rPr>
      <t>开票品名</t>
    </r>
  </si>
  <si>
    <r>
      <rPr>
        <sz val="12"/>
        <color rgb="FF000000"/>
        <rFont val="宋体"/>
        <charset val="134"/>
      </rPr>
      <t>开票单位</t>
    </r>
  </si>
  <si>
    <t>外销合同号</t>
  </si>
  <si>
    <t>外销发票号</t>
  </si>
  <si>
    <t>F5701AX</t>
  </si>
  <si>
    <t>唛头</t>
  </si>
  <si>
    <t>个</t>
  </si>
  <si>
    <t>24C21DF001</t>
  </si>
  <si>
    <t>25Y0011CA0092</t>
  </si>
  <si>
    <t>织标</t>
  </si>
  <si>
    <t>纸制品 吊牌</t>
  </si>
  <si>
    <t>吊粒</t>
  </si>
  <si>
    <t>纸质标签</t>
  </si>
  <si>
    <t>洗标</t>
  </si>
  <si>
    <t>20256/9</t>
  </si>
  <si>
    <t>25Y0811CA0426</t>
  </si>
  <si>
    <r>
      <rPr>
        <b/>
        <sz val="12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</si>
</sst>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yyyy/m/d;@"/>
    <numFmt numFmtId="178" formatCode="0_ "/>
    <numFmt numFmtId="179" formatCode="&quot;￥&quot;#,##0.0000;[Red]&quot;￥&quot;\-#,##0.0000"/>
    <numFmt numFmtId="180" formatCode="&quot;￥&quot;#,##0.000;[Red]&quot;￥&quot;\-#,##0.000"/>
    <numFmt numFmtId="181" formatCode="0.00_ "/>
    <numFmt numFmtId="182" formatCode="0.00_);[Red]\(0.00\)"/>
  </numFmts>
  <fonts count="43">
    <font>
      <sz val="11"/>
      <color theme="1"/>
      <name val="宋体"/>
      <charset val="134"/>
      <scheme val="minor"/>
    </font>
    <font>
      <sz val="12"/>
      <color theme="1"/>
      <name val="Arial"/>
      <charset val="0"/>
    </font>
    <font>
      <b/>
      <sz val="12"/>
      <color rgb="FF000000"/>
      <name val="宋体"/>
      <charset val="134"/>
    </font>
    <font>
      <b/>
      <sz val="12"/>
      <color rgb="FF000000"/>
      <name val="Arial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color rgb="FFFF0000"/>
      <name val="Arial"/>
      <charset val="134"/>
    </font>
    <font>
      <sz val="12"/>
      <color rgb="FF000000"/>
      <name val="Arial"/>
      <charset val="134"/>
    </font>
    <font>
      <sz val="12"/>
      <color rgb="FFFF0000"/>
      <name val="宋体"/>
      <charset val="134"/>
    </font>
    <font>
      <sz val="14"/>
      <name val="Arial"/>
      <charset val="0"/>
    </font>
    <font>
      <sz val="12"/>
      <color rgb="FF000000"/>
      <name val="微软雅黑"/>
      <charset val="134"/>
    </font>
    <font>
      <b/>
      <sz val="12"/>
      <color theme="1"/>
      <name val="Arial"/>
      <charset val="134"/>
    </font>
    <font>
      <b/>
      <sz val="12"/>
      <color theme="1"/>
      <name val="Arial"/>
      <charset val="0"/>
    </font>
    <font>
      <sz val="12"/>
      <color theme="1"/>
      <name val="Arial"/>
      <charset val="134"/>
    </font>
    <font>
      <sz val="12"/>
      <name val="Arial"/>
      <charset val="134"/>
    </font>
    <font>
      <sz val="12"/>
      <name val="Arial"/>
      <charset val="0"/>
    </font>
    <font>
      <sz val="12"/>
      <color rgb="FF000000"/>
      <name val="宋体"/>
      <charset val="134"/>
    </font>
    <font>
      <sz val="10"/>
      <name val="微软雅黑"/>
      <charset val="134"/>
    </font>
    <font>
      <sz val="12"/>
      <color rgb="FF00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Arial"/>
      <charset val="134"/>
    </font>
    <font>
      <sz val="10"/>
      <name val="Helv"/>
      <charset val="0"/>
    </font>
    <font>
      <sz val="11"/>
      <color indexed="8"/>
      <name val="Calibri"/>
      <charset val="134"/>
    </font>
    <font>
      <sz val="10"/>
      <color rgb="FF000000"/>
      <name val="Helv"/>
      <charset val="0"/>
    </font>
    <font>
      <b/>
      <sz val="12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30" fillId="9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8" fillId="0" borderId="0">
      <alignment horizontal="left" vertical="center"/>
    </xf>
    <xf numFmtId="0" fontId="39" fillId="0" borderId="0"/>
    <xf numFmtId="0" fontId="40" fillId="0" borderId="0">
      <alignment vertical="center"/>
    </xf>
    <xf numFmtId="0" fontId="41" fillId="0" borderId="0">
      <protection locked="0"/>
    </xf>
  </cellStyleXfs>
  <cellXfs count="5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5" fillId="2" borderId="2" xfId="0" applyNumberFormat="1" applyFont="1" applyFill="1" applyBorder="1" applyAlignment="1">
      <alignment horizontal="left" vertical="center"/>
    </xf>
    <xf numFmtId="176" fontId="5" fillId="2" borderId="2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8" fontId="9" fillId="2" borderId="2" xfId="49" applyNumberFormat="1" applyFont="1" applyFill="1" applyBorder="1" applyAlignment="1">
      <alignment horizontal="center" vertical="center" wrapText="1"/>
    </xf>
    <xf numFmtId="179" fontId="9" fillId="2" borderId="2" xfId="52" applyNumberFormat="1" applyFont="1" applyFill="1" applyBorder="1" applyAlignment="1" applyProtection="1">
      <alignment horizontal="center" vertical="center"/>
      <protection locked="0"/>
    </xf>
    <xf numFmtId="176" fontId="9" fillId="2" borderId="2" xfId="0" applyNumberFormat="1" applyFont="1" applyFill="1" applyBorder="1" applyAlignment="1">
      <alignment horizontal="center" vertical="center"/>
    </xf>
    <xf numFmtId="179" fontId="9" fillId="4" borderId="2" xfId="52" applyNumberFormat="1" applyFont="1" applyFill="1" applyBorder="1" applyAlignment="1" applyProtection="1">
      <alignment horizontal="center" vertical="center"/>
      <protection locked="0"/>
    </xf>
    <xf numFmtId="177" fontId="11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14" fontId="14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176" fontId="15" fillId="2" borderId="0" xfId="0" applyNumberFormat="1" applyFont="1" applyFill="1" applyBorder="1" applyAlignment="1">
      <alignment horizontal="center" vertical="center"/>
    </xf>
    <xf numFmtId="180" fontId="15" fillId="2" borderId="0" xfId="52" applyNumberFormat="1" applyFont="1" applyFill="1" applyBorder="1" applyAlignment="1" applyProtection="1">
      <alignment horizontal="center" vertical="center"/>
      <protection locked="0"/>
    </xf>
    <xf numFmtId="14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176" fontId="15" fillId="2" borderId="0" xfId="52" applyNumberFormat="1" applyFont="1" applyFill="1" applyBorder="1" applyAlignment="1" applyProtection="1">
      <alignment horizontal="center" vertical="center"/>
      <protection locked="0"/>
    </xf>
    <xf numFmtId="14" fontId="15" fillId="2" borderId="0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81" fontId="9" fillId="2" borderId="2" xfId="0" applyNumberFormat="1" applyFont="1" applyFill="1" applyBorder="1" applyAlignment="1">
      <alignment horizontal="center" vertical="center"/>
    </xf>
    <xf numFmtId="10" fontId="17" fillId="2" borderId="4" xfId="49" applyNumberFormat="1" applyFont="1" applyFill="1" applyBorder="1" applyAlignment="1" applyProtection="1">
      <alignment horizontal="center" vertical="center" wrapText="1"/>
      <protection locked="0" hidden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4" fontId="7" fillId="2" borderId="5" xfId="0" applyNumberFormat="1" applyFont="1" applyFill="1" applyBorder="1" applyAlignment="1">
      <alignment horizontal="center" vertical="center" wrapText="1"/>
    </xf>
    <xf numFmtId="181" fontId="12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182" fontId="15" fillId="2" borderId="0" xfId="0" applyNumberFormat="1" applyFont="1" applyFill="1" applyBorder="1" applyAlignment="1">
      <alignment horizontal="center" vertical="center"/>
    </xf>
    <xf numFmtId="0" fontId="14" fillId="2" borderId="0" xfId="49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7" xfId="49"/>
    <cellStyle name="常规_Sheet1" xfId="50"/>
    <cellStyle name="常规 2" xfId="51"/>
    <cellStyle name="常规_采购单" xf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275590</xdr:colOff>
      <xdr:row>13</xdr:row>
      <xdr:rowOff>254635</xdr:rowOff>
    </xdr:from>
    <xdr:to>
      <xdr:col>14</xdr:col>
      <xdr:colOff>267335</xdr:colOff>
      <xdr:row>21</xdr:row>
      <xdr:rowOff>105410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5590" y="7747635"/>
          <a:ext cx="15582900" cy="2390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tabSelected="1" zoomScale="80" zoomScaleNormal="80" workbookViewId="0">
      <pane ySplit="1" topLeftCell="A2" activePane="bottomLeft" state="frozen"/>
      <selection/>
      <selection pane="bottomLeft" activeCell="A2" sqref="A2:O2"/>
    </sheetView>
  </sheetViews>
  <sheetFormatPr defaultColWidth="9" defaultRowHeight="15"/>
  <cols>
    <col min="1" max="1" width="12.375" style="3" customWidth="1"/>
    <col min="2" max="2" width="16.7583333333333" style="3" customWidth="1"/>
    <col min="3" max="3" width="17.625" style="3" customWidth="1"/>
    <col min="4" max="5" width="12.875" style="3" customWidth="1"/>
    <col min="6" max="6" width="17.3333333333333" style="4" customWidth="1"/>
    <col min="7" max="7" width="12.625" style="3"/>
    <col min="8" max="8" width="12.2583333333333" style="3" customWidth="1"/>
    <col min="9" max="9" width="15.2583333333333" style="3" customWidth="1"/>
    <col min="10" max="10" width="14.625" style="3" customWidth="1"/>
    <col min="11" max="11" width="15.625" style="3" customWidth="1"/>
    <col min="12" max="12" width="13.625" style="3" customWidth="1"/>
    <col min="13" max="13" width="12.625" style="3" customWidth="1"/>
    <col min="14" max="14" width="18.125" style="3" customWidth="1"/>
    <col min="15" max="15" width="21.475" style="3" customWidth="1"/>
    <col min="16" max="16384" width="9" style="3"/>
  </cols>
  <sheetData>
    <row r="1" s="1" customFormat="1" ht="40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6"/>
      <c r="O1" s="6"/>
    </row>
    <row r="2" s="2" customFormat="1" ht="211" customHeight="1" spans="1:16">
      <c r="A2" s="8" t="s">
        <v>1</v>
      </c>
      <c r="B2" s="9"/>
      <c r="C2" s="9"/>
      <c r="D2" s="9"/>
      <c r="E2" s="9"/>
      <c r="F2" s="10"/>
      <c r="G2" s="9"/>
      <c r="H2" s="9"/>
      <c r="I2" s="9"/>
      <c r="J2" s="9"/>
      <c r="K2" s="9"/>
      <c r="L2" s="9"/>
      <c r="M2" s="9"/>
      <c r="N2" s="9"/>
      <c r="O2" s="9"/>
      <c r="P2" s="38"/>
    </row>
    <row r="3" s="3" customFormat="1" ht="45" customHeight="1" spans="1:15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4" t="s">
        <v>7</v>
      </c>
      <c r="G3" s="13" t="s">
        <v>8</v>
      </c>
      <c r="H3" s="11" t="s">
        <v>9</v>
      </c>
      <c r="I3" s="11" t="s">
        <v>10</v>
      </c>
      <c r="J3" s="39" t="s">
        <v>11</v>
      </c>
      <c r="K3" s="39" t="s">
        <v>12</v>
      </c>
      <c r="L3" s="12" t="s">
        <v>13</v>
      </c>
      <c r="M3" s="12" t="s">
        <v>14</v>
      </c>
      <c r="N3" s="40" t="s">
        <v>15</v>
      </c>
      <c r="O3" s="40" t="s">
        <v>16</v>
      </c>
    </row>
    <row r="4" s="1" customFormat="1" ht="30" customHeight="1" spans="1:15">
      <c r="A4" s="15">
        <v>45804</v>
      </c>
      <c r="B4" s="16" t="s">
        <v>17</v>
      </c>
      <c r="C4" s="17" t="s">
        <v>18</v>
      </c>
      <c r="D4" s="18">
        <v>12716</v>
      </c>
      <c r="E4" s="19">
        <v>0.08</v>
      </c>
      <c r="F4" s="20">
        <f t="shared" ref="F4:F15" si="0">D4*E4</f>
        <v>1017.28</v>
      </c>
      <c r="G4" s="18">
        <f t="shared" ref="G4:G15" si="1">SUM(D4)</f>
        <v>12716</v>
      </c>
      <c r="H4" s="21">
        <v>0.32</v>
      </c>
      <c r="I4" s="41">
        <f t="shared" ref="I4:I15" si="2">G4*H4</f>
        <v>4069.12</v>
      </c>
      <c r="J4" s="42">
        <v>0.13</v>
      </c>
      <c r="K4" s="43">
        <f t="shared" ref="K4:K15" si="3">I4/1.13</f>
        <v>3600.99115044248</v>
      </c>
      <c r="L4" s="17" t="s">
        <v>18</v>
      </c>
      <c r="M4" s="44" t="s">
        <v>19</v>
      </c>
      <c r="N4" s="43" t="s">
        <v>20</v>
      </c>
      <c r="O4" s="45" t="s">
        <v>21</v>
      </c>
    </row>
    <row r="5" s="1" customFormat="1" ht="29" customHeight="1" spans="1:15">
      <c r="A5" s="15">
        <v>45804</v>
      </c>
      <c r="B5" s="16" t="s">
        <v>17</v>
      </c>
      <c r="C5" s="17" t="s">
        <v>22</v>
      </c>
      <c r="D5" s="18">
        <v>12614</v>
      </c>
      <c r="E5" s="19">
        <v>0.065</v>
      </c>
      <c r="F5" s="20">
        <f t="shared" si="0"/>
        <v>819.91</v>
      </c>
      <c r="G5" s="18">
        <f t="shared" si="1"/>
        <v>12614</v>
      </c>
      <c r="H5" s="21">
        <v>0.062</v>
      </c>
      <c r="I5" s="41">
        <f t="shared" si="2"/>
        <v>782.068</v>
      </c>
      <c r="J5" s="42">
        <v>0.13</v>
      </c>
      <c r="K5" s="43">
        <f t="shared" si="3"/>
        <v>692.095575221239</v>
      </c>
      <c r="L5" s="17" t="s">
        <v>22</v>
      </c>
      <c r="M5" s="44" t="s">
        <v>19</v>
      </c>
      <c r="N5" s="43" t="s">
        <v>20</v>
      </c>
      <c r="O5" s="45" t="s">
        <v>21</v>
      </c>
    </row>
    <row r="6" s="1" customFormat="1" ht="30" customHeight="1" spans="1:15">
      <c r="A6" s="15">
        <v>45804</v>
      </c>
      <c r="B6" s="16" t="s">
        <v>17</v>
      </c>
      <c r="C6" s="17" t="s">
        <v>23</v>
      </c>
      <c r="D6" s="18">
        <v>11807</v>
      </c>
      <c r="E6" s="19">
        <v>0.35</v>
      </c>
      <c r="F6" s="20">
        <f t="shared" si="0"/>
        <v>4132.45</v>
      </c>
      <c r="G6" s="18">
        <f t="shared" si="1"/>
        <v>11807</v>
      </c>
      <c r="H6" s="21">
        <v>0.17</v>
      </c>
      <c r="I6" s="41">
        <f t="shared" si="2"/>
        <v>2007.19</v>
      </c>
      <c r="J6" s="42">
        <v>0.13</v>
      </c>
      <c r="K6" s="43">
        <f t="shared" si="3"/>
        <v>1776.27433628319</v>
      </c>
      <c r="L6" s="17" t="s">
        <v>23</v>
      </c>
      <c r="M6" s="44" t="s">
        <v>19</v>
      </c>
      <c r="N6" s="43" t="s">
        <v>20</v>
      </c>
      <c r="O6" s="45" t="s">
        <v>21</v>
      </c>
    </row>
    <row r="7" s="1" customFormat="1" ht="30" customHeight="1" spans="1:15">
      <c r="A7" s="15">
        <v>45804</v>
      </c>
      <c r="B7" s="16" t="s">
        <v>17</v>
      </c>
      <c r="C7" s="17" t="s">
        <v>24</v>
      </c>
      <c r="D7" s="18">
        <v>13503</v>
      </c>
      <c r="E7" s="19">
        <v>0.31</v>
      </c>
      <c r="F7" s="20">
        <f t="shared" si="0"/>
        <v>4185.93</v>
      </c>
      <c r="G7" s="18">
        <f t="shared" si="1"/>
        <v>13503</v>
      </c>
      <c r="H7" s="21">
        <v>0.09</v>
      </c>
      <c r="I7" s="41">
        <f t="shared" si="2"/>
        <v>1215.27</v>
      </c>
      <c r="J7" s="42">
        <v>0.13</v>
      </c>
      <c r="K7" s="43">
        <f t="shared" si="3"/>
        <v>1075.46017699115</v>
      </c>
      <c r="L7" s="17" t="s">
        <v>24</v>
      </c>
      <c r="M7" s="44" t="s">
        <v>19</v>
      </c>
      <c r="N7" s="43" t="s">
        <v>20</v>
      </c>
      <c r="O7" s="45" t="s">
        <v>21</v>
      </c>
    </row>
    <row r="8" s="1" customFormat="1" ht="30" customHeight="1" spans="1:15">
      <c r="A8" s="15">
        <v>45804</v>
      </c>
      <c r="B8" s="16" t="s">
        <v>17</v>
      </c>
      <c r="C8" s="17" t="s">
        <v>25</v>
      </c>
      <c r="D8" s="18">
        <v>1472</v>
      </c>
      <c r="E8" s="19">
        <v>0.13</v>
      </c>
      <c r="F8" s="20">
        <f t="shared" si="0"/>
        <v>191.36</v>
      </c>
      <c r="G8" s="18">
        <f t="shared" si="1"/>
        <v>1472</v>
      </c>
      <c r="H8" s="21">
        <v>0.35</v>
      </c>
      <c r="I8" s="41">
        <f t="shared" si="2"/>
        <v>515.2</v>
      </c>
      <c r="J8" s="42">
        <v>0.13</v>
      </c>
      <c r="K8" s="43">
        <f t="shared" si="3"/>
        <v>455.929203539823</v>
      </c>
      <c r="L8" s="17" t="s">
        <v>25</v>
      </c>
      <c r="M8" s="44" t="s">
        <v>19</v>
      </c>
      <c r="N8" s="43" t="s">
        <v>20</v>
      </c>
      <c r="O8" s="45" t="s">
        <v>21</v>
      </c>
    </row>
    <row r="9" s="1" customFormat="1" ht="30" customHeight="1" spans="1:15">
      <c r="A9" s="15">
        <v>45804</v>
      </c>
      <c r="B9" s="16" t="s">
        <v>17</v>
      </c>
      <c r="C9" s="17" t="s">
        <v>26</v>
      </c>
      <c r="D9" s="18">
        <v>12519</v>
      </c>
      <c r="E9" s="19">
        <v>0.17</v>
      </c>
      <c r="F9" s="20">
        <f t="shared" si="0"/>
        <v>2128.23</v>
      </c>
      <c r="G9" s="18">
        <f t="shared" si="1"/>
        <v>12519</v>
      </c>
      <c r="H9" s="21">
        <v>0.16</v>
      </c>
      <c r="I9" s="41">
        <f t="shared" si="2"/>
        <v>2003.04</v>
      </c>
      <c r="J9" s="42">
        <v>0.13</v>
      </c>
      <c r="K9" s="43">
        <f t="shared" si="3"/>
        <v>1772.6017699115</v>
      </c>
      <c r="L9" s="17" t="s">
        <v>26</v>
      </c>
      <c r="M9" s="44" t="s">
        <v>19</v>
      </c>
      <c r="N9" s="43" t="s">
        <v>20</v>
      </c>
      <c r="O9" s="45" t="s">
        <v>21</v>
      </c>
    </row>
    <row r="10" s="1" customFormat="1" ht="30" customHeight="1" spans="1:15">
      <c r="A10" s="15" t="s">
        <v>27</v>
      </c>
      <c r="B10" s="16" t="s">
        <v>17</v>
      </c>
      <c r="C10" s="17" t="s">
        <v>18</v>
      </c>
      <c r="D10" s="18">
        <v>1000</v>
      </c>
      <c r="E10" s="19">
        <v>0.08</v>
      </c>
      <c r="F10" s="20">
        <f t="shared" si="0"/>
        <v>80</v>
      </c>
      <c r="G10" s="18">
        <f t="shared" si="1"/>
        <v>1000</v>
      </c>
      <c r="H10" s="21">
        <v>0.32</v>
      </c>
      <c r="I10" s="41">
        <f t="shared" si="2"/>
        <v>320</v>
      </c>
      <c r="J10" s="42">
        <v>0.13</v>
      </c>
      <c r="K10" s="43">
        <f t="shared" si="3"/>
        <v>283.185840707965</v>
      </c>
      <c r="L10" s="17" t="s">
        <v>18</v>
      </c>
      <c r="M10" s="44" t="s">
        <v>19</v>
      </c>
      <c r="N10" s="43" t="s">
        <v>20</v>
      </c>
      <c r="O10" s="46" t="s">
        <v>28</v>
      </c>
    </row>
    <row r="11" s="1" customFormat="1" ht="30" customHeight="1" spans="1:15">
      <c r="A11" s="15" t="s">
        <v>27</v>
      </c>
      <c r="B11" s="16" t="s">
        <v>17</v>
      </c>
      <c r="C11" s="17" t="s">
        <v>22</v>
      </c>
      <c r="D11" s="18">
        <v>1000</v>
      </c>
      <c r="E11" s="19">
        <v>0.065</v>
      </c>
      <c r="F11" s="20">
        <f t="shared" si="0"/>
        <v>65</v>
      </c>
      <c r="G11" s="18">
        <f t="shared" si="1"/>
        <v>1000</v>
      </c>
      <c r="H11" s="21">
        <v>0.065</v>
      </c>
      <c r="I11" s="41">
        <f t="shared" si="2"/>
        <v>65</v>
      </c>
      <c r="J11" s="42">
        <v>0.13</v>
      </c>
      <c r="K11" s="43">
        <f t="shared" si="3"/>
        <v>57.5221238938053</v>
      </c>
      <c r="L11" s="17" t="s">
        <v>22</v>
      </c>
      <c r="M11" s="44" t="s">
        <v>19</v>
      </c>
      <c r="N11" s="43" t="s">
        <v>20</v>
      </c>
      <c r="O11" s="45" t="s">
        <v>28</v>
      </c>
    </row>
    <row r="12" s="1" customFormat="1" ht="30" customHeight="1" spans="1:15">
      <c r="A12" s="15" t="s">
        <v>27</v>
      </c>
      <c r="B12" s="16" t="s">
        <v>17</v>
      </c>
      <c r="C12" s="17" t="s">
        <v>26</v>
      </c>
      <c r="D12" s="18">
        <v>1000</v>
      </c>
      <c r="E12" s="19">
        <v>0.17</v>
      </c>
      <c r="F12" s="20">
        <f t="shared" si="0"/>
        <v>170</v>
      </c>
      <c r="G12" s="18">
        <f t="shared" si="1"/>
        <v>1000</v>
      </c>
      <c r="H12" s="21">
        <v>0.16</v>
      </c>
      <c r="I12" s="41">
        <f t="shared" si="2"/>
        <v>160</v>
      </c>
      <c r="J12" s="42">
        <v>0.13</v>
      </c>
      <c r="K12" s="43">
        <f t="shared" si="3"/>
        <v>141.592920353982</v>
      </c>
      <c r="L12" s="17" t="s">
        <v>26</v>
      </c>
      <c r="M12" s="44" t="s">
        <v>19</v>
      </c>
      <c r="N12" s="43" t="s">
        <v>20</v>
      </c>
      <c r="O12" s="45" t="s">
        <v>28</v>
      </c>
    </row>
    <row r="13" s="3" customFormat="1" ht="25" customHeight="1" spans="1:15">
      <c r="A13" s="22" t="s">
        <v>29</v>
      </c>
      <c r="B13" s="23"/>
      <c r="C13" s="23"/>
      <c r="D13" s="23"/>
      <c r="E13" s="23"/>
      <c r="F13" s="24"/>
      <c r="G13" s="23">
        <f>SUM(G4:G12)</f>
        <v>67631</v>
      </c>
      <c r="H13" s="23"/>
      <c r="I13" s="47">
        <f>SUM(I4:I12)</f>
        <v>11136.888</v>
      </c>
      <c r="J13" s="47"/>
      <c r="K13" s="47">
        <f>SUM(K4:K9)</f>
        <v>9373.35221238938</v>
      </c>
      <c r="L13" s="23"/>
      <c r="M13" s="23"/>
      <c r="N13" s="48"/>
      <c r="O13" s="49"/>
    </row>
    <row r="14" s="3" customFormat="1" ht="25" customHeight="1" spans="1:14">
      <c r="A14" s="1"/>
      <c r="B14" s="1"/>
      <c r="C14" s="1"/>
      <c r="D14" s="1"/>
      <c r="E14" s="1"/>
      <c r="F14" s="25"/>
      <c r="G14" s="1"/>
      <c r="H14" s="1"/>
      <c r="I14" s="1"/>
      <c r="J14" s="1"/>
      <c r="K14" s="1"/>
      <c r="L14" s="1"/>
      <c r="M14" s="1"/>
      <c r="N14" s="50"/>
    </row>
    <row r="15" s="3" customFormat="1" ht="25" customHeight="1" spans="1:14">
      <c r="A15" s="1"/>
      <c r="B15" s="1"/>
      <c r="C15" s="26"/>
      <c r="D15" s="1"/>
      <c r="E15" s="1"/>
      <c r="F15" s="25"/>
      <c r="G15" s="1"/>
      <c r="H15" s="1"/>
      <c r="I15" s="1"/>
      <c r="J15" s="1"/>
      <c r="K15" s="1"/>
      <c r="L15" s="1"/>
      <c r="M15" s="1"/>
      <c r="N15" s="26"/>
    </row>
    <row r="16" s="3" customFormat="1" ht="25" customHeight="1" spans="1:14">
      <c r="A16" s="27"/>
      <c r="B16" s="28"/>
      <c r="C16" s="29"/>
      <c r="D16" s="30"/>
      <c r="E16" s="30"/>
      <c r="F16" s="31"/>
      <c r="G16" s="30"/>
      <c r="H16" s="32"/>
      <c r="I16" s="35"/>
      <c r="J16" s="51"/>
      <c r="K16" s="29"/>
      <c r="L16" s="52"/>
      <c r="M16" s="53"/>
      <c r="N16" s="54"/>
    </row>
    <row r="17" s="3" customFormat="1" ht="25" customHeight="1" spans="1:14">
      <c r="A17" s="33"/>
      <c r="B17" s="34"/>
      <c r="C17" s="29"/>
      <c r="D17" s="35"/>
      <c r="E17" s="35"/>
      <c r="F17" s="36"/>
      <c r="G17" s="35"/>
      <c r="H17" s="32"/>
      <c r="I17" s="35"/>
      <c r="J17" s="35"/>
      <c r="K17" s="35"/>
      <c r="L17" s="55"/>
      <c r="M17" s="35"/>
      <c r="N17" s="56"/>
    </row>
    <row r="18" s="3" customFormat="1" ht="25" customHeight="1" spans="1:14">
      <c r="A18" s="37"/>
      <c r="B18" s="28"/>
      <c r="C18" s="29"/>
      <c r="D18" s="30"/>
      <c r="E18" s="30"/>
      <c r="F18" s="31"/>
      <c r="G18" s="30"/>
      <c r="H18" s="32"/>
      <c r="I18" s="35"/>
      <c r="J18" s="51"/>
      <c r="K18" s="29"/>
      <c r="L18" s="52"/>
      <c r="M18" s="53"/>
      <c r="N18" s="54"/>
    </row>
    <row r="19" s="3" customFormat="1" ht="25" customHeight="1" spans="1:14">
      <c r="A19" s="37"/>
      <c r="B19" s="28"/>
      <c r="C19" s="29"/>
      <c r="D19" s="30"/>
      <c r="E19" s="30"/>
      <c r="F19" s="31"/>
      <c r="G19" s="30"/>
      <c r="H19" s="32"/>
      <c r="I19" s="35"/>
      <c r="J19" s="51"/>
      <c r="K19" s="29"/>
      <c r="L19" s="52"/>
      <c r="M19" s="53"/>
      <c r="N19" s="54"/>
    </row>
    <row r="20" s="3" customFormat="1" ht="25" customHeight="1" spans="6:6">
      <c r="F20" s="4"/>
    </row>
    <row r="21" s="3" customFormat="1" ht="25" customHeight="1" spans="6:6">
      <c r="F21" s="4"/>
    </row>
    <row r="22" s="3" customFormat="1" ht="40" customHeight="1" spans="6:6">
      <c r="F22" s="4"/>
    </row>
    <row r="23" s="3" customFormat="1" ht="25" customHeight="1" spans="6:6">
      <c r="F23" s="4"/>
    </row>
    <row r="24" s="3" customFormat="1" ht="25" customHeight="1" spans="6:6">
      <c r="F24" s="4"/>
    </row>
    <row r="25" s="3" customFormat="1" ht="25" customHeight="1" spans="6:6">
      <c r="F25" s="4"/>
    </row>
    <row r="26" s="3" customFormat="1" ht="25" customHeight="1" spans="6:6">
      <c r="F26" s="4"/>
    </row>
  </sheetData>
  <mergeCells count="2">
    <mergeCell ref="A1:O1"/>
    <mergeCell ref="A2:O2"/>
  </mergeCells>
  <pageMargins left="0.196527777777778" right="0.196527777777778" top="0.275" bottom="0.118055555555556" header="0.196527777777778" footer="0.196527777777778"/>
  <pageSetup paperSize="9" scale="6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V3690</dc:creator>
  <cp:lastModifiedBy>娜娜</cp:lastModifiedBy>
  <dcterms:created xsi:type="dcterms:W3CDTF">2023-05-15T06:07:00Z</dcterms:created>
  <dcterms:modified xsi:type="dcterms:W3CDTF">2025-07-18T08:35:50Z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9DCEF8FB78924600AD04200192B41DF1_13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