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6" activeTab="6"/>
  </bookViews>
  <sheets>
    <sheet name="2024-9-10鑫登已付款" sheetId="19" state="hidden" r:id="rId1"/>
    <sheet name="2024-11鑫登已开票" sheetId="20" state="hidden" r:id="rId2"/>
    <sheet name="2025-1月已开票" sheetId="22" state="hidden" r:id="rId3"/>
    <sheet name="2025-3月已开票" sheetId="24" state="hidden" r:id="rId4"/>
    <sheet name="2025-4月已开票" sheetId="23" state="hidden" r:id="rId5"/>
    <sheet name="2025-5月已开票" sheetId="25" state="hidden" r:id="rId6"/>
    <sheet name="2025-7月未开票" sheetId="27" r:id="rId7"/>
  </sheets>
  <definedNames>
    <definedName name="_xlnm._FilterDatabase" localSheetId="5" hidden="1">'2025-5月已开票'!$A$2:$I$9</definedName>
    <definedName name="_xlnm._FilterDatabase" localSheetId="6" hidden="1">'2025-7月未开票'!$A$2:$I$32</definedName>
    <definedName name="_xlnm.Print_Area" localSheetId="0">'2024-9-10鑫登已付款'!$A$1:$J$2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<sst xmlns="http://schemas.openxmlformats.org/spreadsheetml/2006/main" count="253" uniqueCount="80">
  <si>
    <t>海利德2024对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</si>
  <si>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</si>
  <si>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</si>
  <si>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</si>
  <si>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</si>
  <si>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</si>
  <si>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</si>
  <si>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</si>
  <si>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</si>
  <si>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</si>
  <si>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</si>
  <si>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RBSKHLD003
鑫登</t>
  </si>
  <si>
    <t>VANIA 0087-714-730/829
China 女下</t>
  </si>
  <si>
    <t>白色吊牌HPBCGEN001-60*95mm</t>
  </si>
  <si>
    <t>黑色吊绳 MRBCGEN004-320*1.5mm</t>
  </si>
  <si>
    <t>白色缎带洗标CLBCGEN003*4页-60*25mm（加页码）</t>
  </si>
  <si>
    <t>白色织标WLBCGEN020(06B）-85*20mm</t>
  </si>
  <si>
    <t>RBSKHLD005
鑫登</t>
  </si>
  <si>
    <t>RBSKHLD007
鑫登</t>
  </si>
  <si>
    <t>VANIA 0087-714-730/829/800
China 女下 加2</t>
  </si>
  <si>
    <t>RBSKHLD008
鑫登</t>
  </si>
  <si>
    <t>VANIA 0087-714-730/829/800
China 女下 翻1</t>
  </si>
  <si>
    <t>11.9出货</t>
  </si>
  <si>
    <t>白色缎带洗标CLBCGEN003*1页-60*25mm（加页码）-条码页</t>
  </si>
  <si>
    <t>海利德2025对 账 单-Recall</t>
  </si>
  <si>
    <t>RBSKHLD016
鑫登</t>
  </si>
  <si>
    <t>VANIA 0087-714-730/829/800
China 女下 翻2</t>
  </si>
  <si>
    <t>白色缎带洗标CLBCGEN003*2页-60*25mm（加页码）-1和2</t>
  </si>
  <si>
    <t>白色缎带洗标CLBCGEN003*2页-60*25mm（加页码）-3和4</t>
  </si>
  <si>
    <t>RBSKHLD019
鑫登</t>
  </si>
  <si>
    <t>BLONDETTE 0977-715-251/800/505
China 女下</t>
  </si>
  <si>
    <t>价格贴：红 BKSKR24002 蓝 BKSKR24001</t>
  </si>
  <si>
    <t>白色缎带洗标CLBCGEN003*5页-60*25mm（加页码）-除条码页</t>
  </si>
  <si>
    <t>RBSKHLD031
鑫登</t>
  </si>
  <si>
    <t>RAMONE 3972-714-250/800
China 女连体服</t>
  </si>
  <si>
    <t>白色吊牌HPBCRFI001-60*95mm-RFID LOGO</t>
  </si>
  <si>
    <t>白色吊牌HPBCRFI001-60*95mm-RFID LOGO-改价重做</t>
  </si>
  <si>
    <t>白色缎带洗标CLBCGEN003*5页-60*25mm（加页码）条码页</t>
  </si>
  <si>
    <t>白色缎带芯片洗标CLBCRFI001-60*25mm-RFID</t>
  </si>
  <si>
    <t>白色缎带芯片洗标CLBCRFI001-60*25mm-RFID大货样</t>
  </si>
  <si>
    <t>白织标-55*10mm
BERSHKA_LABEL_WHITE_07B(BKWOL24005)</t>
  </si>
  <si>
    <t>RBSKHLD036
鑫登</t>
  </si>
  <si>
    <t>BLONDETTE 0977-715-800
China 女下 翻2</t>
  </si>
  <si>
    <t>白色缎带洗标CLBCGEN003*6页-60*25mm（加页码）</t>
  </si>
  <si>
    <t>/</t>
  </si>
  <si>
    <t>RBSKHLD041
鑫登</t>
  </si>
  <si>
    <t>BSK黄色RFID箱贴BKSKR24016-100*200mm</t>
  </si>
  <si>
    <r>
      <rPr>
        <b/>
        <u/>
        <sz val="11"/>
        <color theme="1"/>
        <rFont val="微软雅黑"/>
        <charset val="134"/>
      </rPr>
      <t xml:space="preserve">RBSKHLD037
</t>
    </r>
    <r>
      <rPr>
        <b/>
        <sz val="11"/>
        <color theme="1"/>
        <rFont val="微软雅黑"/>
        <charset val="134"/>
      </rPr>
      <t>鑫登</t>
    </r>
  </si>
  <si>
    <t>RAMONE 3972-714-250/800
China 女连体服 第二批
RFID</t>
  </si>
  <si>
    <t>白色缎带洗标CLBCGEN003*5页-60*25mm（加页码）</t>
  </si>
  <si>
    <t>白色缎带芯片洗标CLBCRFI001-60*25mm-RFID-新增</t>
  </si>
  <si>
    <r>
      <rPr>
        <b/>
        <u/>
        <sz val="11"/>
        <color theme="1"/>
        <rFont val="微软雅黑"/>
        <charset val="134"/>
      </rPr>
      <t xml:space="preserve">RBSKHLD042
</t>
    </r>
    <r>
      <rPr>
        <b/>
        <sz val="11"/>
        <color theme="1"/>
        <rFont val="微软雅黑"/>
        <charset val="134"/>
      </rPr>
      <t>鑫登</t>
    </r>
  </si>
  <si>
    <t>RAMONE 3972-714-742
China 女连体服 第三批
RFID</t>
  </si>
  <si>
    <t>RBSKHLD043
鑫登</t>
  </si>
  <si>
    <t>BLONDETTE 0977-715-800
China 女下 补</t>
  </si>
  <si>
    <r>
      <rPr>
        <b/>
        <u/>
        <sz val="11"/>
        <color theme="1"/>
        <rFont val="微软雅黑"/>
        <charset val="134"/>
      </rPr>
      <t xml:space="preserve">RBSKHLD045
</t>
    </r>
    <r>
      <rPr>
        <b/>
        <sz val="11"/>
        <color theme="1"/>
        <rFont val="微软雅黑"/>
        <charset val="134"/>
      </rPr>
      <t>鑫登</t>
    </r>
  </si>
  <si>
    <t>RAMONE 3972-714-250
China 女连体服 补
RFID</t>
  </si>
  <si>
    <t>RBSKHLD046
鑫登</t>
  </si>
  <si>
    <t>CASTOR 0560-719-106/251/800
China 女裙</t>
  </si>
  <si>
    <t>海利得2025对 账 单-Recall</t>
  </si>
  <si>
    <t>RBSKHLD055
鑫登</t>
  </si>
  <si>
    <t>CASTOR 0560-719-106/251/800
China 女裙 翻1</t>
  </si>
  <si>
    <t>多开抵扣</t>
  </si>
  <si>
    <t>26390
26391</t>
  </si>
  <si>
    <t>RBSKHLD064
鑫登</t>
  </si>
  <si>
    <t>CASTOR 0560-719-106/251/800
China 女裙 翻4</t>
  </si>
  <si>
    <t>RBSKHLD066
鑫登</t>
  </si>
  <si>
    <t>TITANIC 8904-714-462/641/800
China 女上 rfid</t>
  </si>
  <si>
    <t>RBSKHLD069
鑫登</t>
  </si>
  <si>
    <t>NOMADLAND 8916-714-610/800
China 女上 rfid</t>
  </si>
  <si>
    <t>RBSKHLD070
鑫登</t>
  </si>
  <si>
    <t>CASTOR 0560-719-106/251/800
China 女裙 翻6</t>
  </si>
  <si>
    <t>84307
84310</t>
  </si>
  <si>
    <t>RBSKHLD076
鑫登</t>
  </si>
  <si>
    <t>TITANIC 8904-714-462/641/800
China 女上 rfid ASOS+ZALA</t>
  </si>
  <si>
    <t>白色吊牌HPBCRFI001-60*95mm-RFID LOGO ASOS</t>
  </si>
  <si>
    <t>白色吊牌HPBCRFI001-60*95mm-RFID LOGO ZALA</t>
  </si>
  <si>
    <t>ASOS贴纸101.6*38.1mm（热胶）BKSKR24011</t>
  </si>
  <si>
    <t>RBSKHLD081
鑫登</t>
  </si>
  <si>
    <t>CASTOR 0560-719-106/251/800
China 女裙 翻7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</si>
</sst>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00_);[Red]\(0.0000\)"/>
    <numFmt numFmtId="179" formatCode="\¥#,##0.00_);[Red]\(\¥#,##0.00\)"/>
    <numFmt numFmtId="180" formatCode="0.000_);[Red]\(0.000\)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name val="微软雅黑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115" zoomScaleNormal="115" zoomScaleSheetLayoutView="70" workbookViewId="0">
      <selection activeCell="A1" sqref="$A1:$XFD8"/>
    </sheetView>
  </sheetViews>
  <sheetFormatPr defaultColWidth="8.72727272727273" defaultRowHeight="14"/>
  <cols>
    <col min="1" max="1" width="16" style="21" customWidth="1"/>
    <col min="2" max="2" width="13" style="21" customWidth="1"/>
    <col min="3" max="3" width="9.09090909090909" style="21" customWidth="1"/>
    <col min="4" max="4" width="15" style="21" customWidth="1"/>
    <col min="5" max="5" width="24.8181818181818" style="21" customWidth="1"/>
    <col min="6" max="6" width="56.0909090909091" style="21" customWidth="1"/>
    <col min="7" max="7" width="19.5272727272727" style="21" customWidth="1"/>
    <col min="8" max="8" width="10.1545454545455" style="21" customWidth="1"/>
    <col min="9" max="9" width="12.9090909090909" style="21" customWidth="1"/>
    <col min="10" max="10" width="23" style="21" customWidth="1"/>
    <col min="11" max="16384" width="8.72727272727273" style="21"/>
  </cols>
  <sheetData>
    <row r="1" ht="21" customHeight="1" spans="1:9">
      <c r="A1" s="23" t="s">
        <v>0</v>
      </c>
      <c r="B1" s="24"/>
      <c r="C1" s="24"/>
      <c r="D1" s="25"/>
      <c r="E1" s="24"/>
      <c r="F1" s="24"/>
      <c r="G1" s="24"/>
      <c r="H1" s="24"/>
      <c r="I1" s="24"/>
    </row>
    <row r="2" customHeight="1" spans="1:9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30" t="s">
        <v>8</v>
      </c>
      <c r="I2" s="39" t="s">
        <v>9</v>
      </c>
    </row>
    <row r="3" s="21" customFormat="1" ht="16.5" spans="1:9">
      <c r="A3" s="31">
        <v>45560</v>
      </c>
      <c r="B3" s="32" t="s">
        <v>10</v>
      </c>
      <c r="C3" s="32">
        <v>11711</v>
      </c>
      <c r="D3" s="34" t="s">
        <v>11</v>
      </c>
      <c r="E3" s="35" t="s">
        <v>12</v>
      </c>
      <c r="F3" s="36" t="s">
        <v>13</v>
      </c>
      <c r="G3" s="32">
        <v>78018</v>
      </c>
      <c r="H3" s="71">
        <v>0.21</v>
      </c>
      <c r="I3" s="41">
        <v>16383.78</v>
      </c>
    </row>
    <row r="4" s="21" customFormat="1" ht="16.5" spans="1:9">
      <c r="A4" s="31"/>
      <c r="B4" s="32"/>
      <c r="C4" s="32"/>
      <c r="D4" s="42"/>
      <c r="E4" s="58"/>
      <c r="F4" s="32" t="s">
        <v>14</v>
      </c>
      <c r="G4" s="32">
        <v>78018</v>
      </c>
      <c r="H4" s="71">
        <v>0.075</v>
      </c>
      <c r="I4" s="41">
        <v>5851.35</v>
      </c>
    </row>
    <row r="5" s="21" customFormat="1" ht="16.5" spans="1:9">
      <c r="A5" s="31"/>
      <c r="B5" s="32"/>
      <c r="C5" s="32"/>
      <c r="D5" s="42"/>
      <c r="E5" s="58"/>
      <c r="F5" s="36" t="s">
        <v>15</v>
      </c>
      <c r="G5" s="36">
        <v>312072</v>
      </c>
      <c r="H5" s="71">
        <v>0.035</v>
      </c>
      <c r="I5" s="41">
        <v>10922.52</v>
      </c>
    </row>
    <row r="6" s="21" customFormat="1" ht="16.5" spans="1:9">
      <c r="A6" s="31"/>
      <c r="B6" s="32"/>
      <c r="C6" s="32"/>
      <c r="D6" s="42"/>
      <c r="E6" s="58"/>
      <c r="F6" s="32" t="s">
        <v>16</v>
      </c>
      <c r="G6" s="32">
        <v>78018</v>
      </c>
      <c r="H6" s="71">
        <v>0.149</v>
      </c>
      <c r="I6" s="41">
        <v>11624.682</v>
      </c>
    </row>
    <row r="7" s="21" customFormat="1" ht="16.5" spans="1:9">
      <c r="A7" s="31">
        <v>45574</v>
      </c>
      <c r="B7" s="32" t="s">
        <v>10</v>
      </c>
      <c r="C7" s="32">
        <v>11711</v>
      </c>
      <c r="D7" s="34" t="s">
        <v>17</v>
      </c>
      <c r="E7" s="35" t="s">
        <v>12</v>
      </c>
      <c r="F7" s="36" t="s">
        <v>13</v>
      </c>
      <c r="G7" s="32">
        <v>6999</v>
      </c>
      <c r="H7" s="71">
        <v>0.21</v>
      </c>
      <c r="I7" s="41">
        <v>1469.79</v>
      </c>
    </row>
    <row r="8" s="21" customFormat="1" ht="16.5" spans="1:9">
      <c r="A8" s="31"/>
      <c r="B8" s="32"/>
      <c r="C8" s="32"/>
      <c r="D8" s="42"/>
      <c r="E8" s="58"/>
      <c r="F8" s="36" t="s">
        <v>15</v>
      </c>
      <c r="G8" s="36">
        <v>27996</v>
      </c>
      <c r="H8" s="71">
        <v>0.035</v>
      </c>
      <c r="I8" s="41">
        <v>979.86</v>
      </c>
    </row>
    <row r="9" ht="16.5" hidden="1" spans="1:9">
      <c r="A9" s="31">
        <v>45582</v>
      </c>
      <c r="B9" s="32" t="s">
        <v>10</v>
      </c>
      <c r="C9" s="32">
        <v>11711</v>
      </c>
      <c r="D9" s="34" t="s">
        <v>18</v>
      </c>
      <c r="E9" s="35" t="s">
        <v>19</v>
      </c>
      <c r="F9" s="36" t="s">
        <v>13</v>
      </c>
      <c r="G9" s="32">
        <v>29400</v>
      </c>
      <c r="H9" s="71">
        <v>0.21</v>
      </c>
      <c r="I9" s="41">
        <v>6174</v>
      </c>
    </row>
    <row r="10" ht="16.5" hidden="1" spans="1:9">
      <c r="A10" s="31"/>
      <c r="B10" s="32"/>
      <c r="C10" s="32"/>
      <c r="D10" s="42"/>
      <c r="E10" s="58"/>
      <c r="F10" s="32" t="s">
        <v>14</v>
      </c>
      <c r="G10" s="32">
        <v>29400</v>
      </c>
      <c r="H10" s="71">
        <v>0.075</v>
      </c>
      <c r="I10" s="41">
        <v>2205</v>
      </c>
    </row>
    <row r="11" ht="16.5" hidden="1" spans="1:9">
      <c r="A11" s="31"/>
      <c r="B11" s="32"/>
      <c r="C11" s="32"/>
      <c r="D11" s="42"/>
      <c r="E11" s="58"/>
      <c r="F11" s="36" t="s">
        <v>15</v>
      </c>
      <c r="G11" s="36">
        <v>117600</v>
      </c>
      <c r="H11" s="71">
        <v>0.035</v>
      </c>
      <c r="I11" s="41">
        <v>4116</v>
      </c>
    </row>
    <row r="12" ht="16.5" hidden="1" spans="1:9">
      <c r="A12" s="31"/>
      <c r="B12" s="32"/>
      <c r="C12" s="32"/>
      <c r="D12" s="42"/>
      <c r="E12" s="58"/>
      <c r="F12" s="32" t="s">
        <v>16</v>
      </c>
      <c r="G12" s="32">
        <v>29400</v>
      </c>
      <c r="H12" s="71">
        <v>0.149</v>
      </c>
      <c r="I12" s="41">
        <v>4380.6</v>
      </c>
    </row>
    <row r="13" ht="16.5" hidden="1" spans="1:10">
      <c r="A13" s="31">
        <v>45597</v>
      </c>
      <c r="B13" s="32" t="s">
        <v>10</v>
      </c>
      <c r="C13" s="32">
        <v>14145</v>
      </c>
      <c r="D13" s="34" t="s">
        <v>20</v>
      </c>
      <c r="E13" s="35" t="s">
        <v>21</v>
      </c>
      <c r="F13" s="36" t="s">
        <v>13</v>
      </c>
      <c r="G13" s="32">
        <v>18000</v>
      </c>
      <c r="H13" s="71">
        <v>0.21</v>
      </c>
      <c r="I13" s="41">
        <v>3780</v>
      </c>
      <c r="J13" s="72" t="s">
        <v>22</v>
      </c>
    </row>
    <row r="14" ht="16.5" hidden="1" spans="1:10">
      <c r="A14" s="31"/>
      <c r="B14" s="32"/>
      <c r="C14" s="32"/>
      <c r="D14" s="42"/>
      <c r="E14" s="58"/>
      <c r="F14" s="32" t="s">
        <v>14</v>
      </c>
      <c r="G14" s="32">
        <v>18000</v>
      </c>
      <c r="H14" s="71">
        <v>0.075</v>
      </c>
      <c r="I14" s="41">
        <v>1350</v>
      </c>
      <c r="J14" s="72"/>
    </row>
    <row r="15" ht="16.5" hidden="1" spans="1:9">
      <c r="A15" s="31"/>
      <c r="B15" s="32"/>
      <c r="C15" s="32"/>
      <c r="D15" s="42"/>
      <c r="E15" s="58"/>
      <c r="F15" s="32" t="s">
        <v>23</v>
      </c>
      <c r="G15" s="32">
        <v>100</v>
      </c>
      <c r="H15" s="71">
        <v>0.035</v>
      </c>
      <c r="I15" s="41">
        <v>3.5</v>
      </c>
    </row>
    <row r="16" ht="16.5" hidden="1" spans="1:9">
      <c r="A16" s="31"/>
      <c r="B16" s="32"/>
      <c r="C16" s="32"/>
      <c r="D16" s="42"/>
      <c r="E16" s="58"/>
      <c r="F16" s="36" t="s">
        <v>15</v>
      </c>
      <c r="G16" s="36">
        <v>72000</v>
      </c>
      <c r="H16" s="71">
        <v>0.035</v>
      </c>
      <c r="I16" s="41">
        <v>2520</v>
      </c>
    </row>
    <row r="17" ht="16.5" hidden="1" spans="1:9">
      <c r="A17" s="31"/>
      <c r="B17" s="32"/>
      <c r="C17" s="32"/>
      <c r="D17" s="42"/>
      <c r="E17" s="58"/>
      <c r="F17" s="32" t="s">
        <v>16</v>
      </c>
      <c r="G17" s="32">
        <v>18132</v>
      </c>
      <c r="H17" s="71">
        <v>0.149</v>
      </c>
      <c r="I17" s="41">
        <v>2701.668</v>
      </c>
    </row>
    <row r="18" hidden="1" spans="9:9">
      <c r="I18" s="21">
        <f>SUM(I3:I17)</f>
        <v>74462.75</v>
      </c>
    </row>
  </sheetData>
  <mergeCells count="22">
    <mergeCell ref="A1:I1"/>
    <mergeCell ref="A3:A6"/>
    <mergeCell ref="A7:A8"/>
    <mergeCell ref="A9:A12"/>
    <mergeCell ref="A13:A17"/>
    <mergeCell ref="B3:B6"/>
    <mergeCell ref="B7:B8"/>
    <mergeCell ref="B9:B12"/>
    <mergeCell ref="B13:B17"/>
    <mergeCell ref="C3:C6"/>
    <mergeCell ref="C7:C8"/>
    <mergeCell ref="C9:C12"/>
    <mergeCell ref="C13:C17"/>
    <mergeCell ref="D3:D6"/>
    <mergeCell ref="D7:D8"/>
    <mergeCell ref="D9:D12"/>
    <mergeCell ref="D13:D17"/>
    <mergeCell ref="E3:E6"/>
    <mergeCell ref="E7:E8"/>
    <mergeCell ref="E9:E12"/>
    <mergeCell ref="E13:E17"/>
    <mergeCell ref="J13:J1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J17" sqref="J17"/>
    </sheetView>
  </sheetViews>
  <sheetFormatPr defaultColWidth="8.72727272727273" defaultRowHeight="14"/>
  <cols>
    <col min="1" max="5" width="15.3636363636364" customWidth="1"/>
    <col min="6" max="6" width="63.8181818181818" customWidth="1"/>
    <col min="7" max="9" width="15.3636363636364" customWidth="1"/>
  </cols>
  <sheetData>
    <row r="1" s="21" customFormat="1" ht="21" customHeight="1" spans="1:9">
      <c r="A1" s="23" t="s">
        <v>0</v>
      </c>
      <c r="B1" s="24"/>
      <c r="C1" s="24"/>
      <c r="D1" s="25"/>
      <c r="E1" s="24"/>
      <c r="F1" s="24"/>
      <c r="G1" s="24"/>
      <c r="H1" s="24"/>
      <c r="I1" s="24"/>
    </row>
    <row r="2" s="21" customFormat="1" customHeight="1" spans="1:9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30" t="s">
        <v>8</v>
      </c>
      <c r="I2" s="39" t="s">
        <v>9</v>
      </c>
    </row>
    <row r="3" s="21" customFormat="1" ht="16.5" spans="1:9">
      <c r="A3" s="62">
        <v>45582</v>
      </c>
      <c r="B3" s="63" t="s">
        <v>10</v>
      </c>
      <c r="C3" s="63">
        <v>11711</v>
      </c>
      <c r="D3" s="64" t="s">
        <v>18</v>
      </c>
      <c r="E3" s="65" t="s">
        <v>19</v>
      </c>
      <c r="F3" s="66" t="s">
        <v>13</v>
      </c>
      <c r="G3" s="63">
        <v>29400</v>
      </c>
      <c r="H3" s="67">
        <v>0.21</v>
      </c>
      <c r="I3" s="70">
        <f>G3*H3</f>
        <v>6174</v>
      </c>
    </row>
    <row r="4" s="21" customFormat="1" ht="16.5" spans="1:9">
      <c r="A4" s="62"/>
      <c r="B4" s="63"/>
      <c r="C4" s="63"/>
      <c r="D4" s="68"/>
      <c r="E4" s="69"/>
      <c r="F4" s="63" t="s">
        <v>14</v>
      </c>
      <c r="G4" s="63">
        <v>29400</v>
      </c>
      <c r="H4" s="67">
        <v>0.075</v>
      </c>
      <c r="I4" s="70">
        <f>G4*H4</f>
        <v>2205</v>
      </c>
    </row>
    <row r="5" s="21" customFormat="1" ht="16.5" spans="1:9">
      <c r="A5" s="62"/>
      <c r="B5" s="63"/>
      <c r="C5" s="63"/>
      <c r="D5" s="68"/>
      <c r="E5" s="69"/>
      <c r="F5" s="66" t="s">
        <v>15</v>
      </c>
      <c r="G5" s="66">
        <f>G6*4</f>
        <v>117600</v>
      </c>
      <c r="H5" s="67">
        <v>0.035</v>
      </c>
      <c r="I5" s="70">
        <f>G5*H5</f>
        <v>4116</v>
      </c>
    </row>
    <row r="6" s="21" customFormat="1" ht="16.5" spans="1:9">
      <c r="A6" s="62"/>
      <c r="B6" s="63"/>
      <c r="C6" s="63"/>
      <c r="D6" s="68"/>
      <c r="E6" s="69"/>
      <c r="F6" s="63" t="s">
        <v>16</v>
      </c>
      <c r="G6" s="63">
        <v>29400</v>
      </c>
      <c r="H6" s="67">
        <v>0.149</v>
      </c>
      <c r="I6" s="70">
        <f>G6*H6</f>
        <v>4380.6</v>
      </c>
    </row>
    <row r="7" s="21" customFormat="1" ht="16.5" spans="1:9">
      <c r="A7" s="62">
        <v>45597</v>
      </c>
      <c r="B7" s="63" t="s">
        <v>10</v>
      </c>
      <c r="C7" s="63">
        <v>14145</v>
      </c>
      <c r="D7" s="64" t="s">
        <v>20</v>
      </c>
      <c r="E7" s="65" t="s">
        <v>21</v>
      </c>
      <c r="F7" s="66" t="s">
        <v>13</v>
      </c>
      <c r="G7" s="63">
        <v>18000</v>
      </c>
      <c r="H7" s="67">
        <v>0.21</v>
      </c>
      <c r="I7" s="70">
        <f>G7*H7</f>
        <v>3780</v>
      </c>
    </row>
    <row r="8" ht="16.5" spans="1:9">
      <c r="A8" s="62"/>
      <c r="B8" s="63"/>
      <c r="C8" s="63"/>
      <c r="D8" s="68"/>
      <c r="E8" s="69"/>
      <c r="F8" s="63" t="s">
        <v>14</v>
      </c>
      <c r="G8" s="63">
        <v>18000</v>
      </c>
      <c r="H8" s="67">
        <v>0.075</v>
      </c>
      <c r="I8" s="70">
        <f>G8*H8</f>
        <v>1350</v>
      </c>
    </row>
    <row r="9" ht="16.5" spans="1:9">
      <c r="A9" s="62"/>
      <c r="B9" s="63"/>
      <c r="C9" s="63"/>
      <c r="D9" s="68"/>
      <c r="E9" s="69"/>
      <c r="F9" s="63" t="s">
        <v>23</v>
      </c>
      <c r="G9" s="63">
        <v>100</v>
      </c>
      <c r="H9" s="67">
        <v>0.035</v>
      </c>
      <c r="I9" s="70">
        <f>G9*H9</f>
        <v>3.5</v>
      </c>
    </row>
    <row r="10" ht="16.5" spans="1:9">
      <c r="A10" s="62"/>
      <c r="B10" s="63"/>
      <c r="C10" s="63"/>
      <c r="D10" s="68"/>
      <c r="E10" s="69"/>
      <c r="F10" s="66" t="s">
        <v>15</v>
      </c>
      <c r="G10" s="66">
        <f>18000*4</f>
        <v>72000</v>
      </c>
      <c r="H10" s="67">
        <v>0.035</v>
      </c>
      <c r="I10" s="70">
        <f>G10*H10</f>
        <v>2520</v>
      </c>
    </row>
    <row r="11" ht="16.5" spans="1:9">
      <c r="A11" s="62"/>
      <c r="B11" s="63"/>
      <c r="C11" s="63"/>
      <c r="D11" s="68"/>
      <c r="E11" s="69"/>
      <c r="F11" s="63" t="s">
        <v>16</v>
      </c>
      <c r="G11" s="63">
        <v>18132</v>
      </c>
      <c r="H11" s="67">
        <v>0.149</v>
      </c>
      <c r="I11" s="70">
        <f>G11*H11</f>
        <v>2701.668</v>
      </c>
    </row>
    <row r="12" spans="9:9">
      <c r="I12">
        <f>SUM(I3:I11)</f>
        <v>27230.768</v>
      </c>
    </row>
  </sheetData>
  <mergeCells count="11">
    <mergeCell ref="A1:I1"/>
    <mergeCell ref="A3:A6"/>
    <mergeCell ref="A7:A11"/>
    <mergeCell ref="B3:B6"/>
    <mergeCell ref="B7:B11"/>
    <mergeCell ref="C3:C6"/>
    <mergeCell ref="C7:C11"/>
    <mergeCell ref="D3:D6"/>
    <mergeCell ref="D7:D11"/>
    <mergeCell ref="E3:E6"/>
    <mergeCell ref="E7:E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F16" sqref="F16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4.1818181818182" customWidth="1"/>
    <col min="5" max="5" width="21.5454545454545" customWidth="1"/>
    <col min="6" max="6" width="63.8181818181818" customWidth="1"/>
    <col min="7" max="9" width="15.3636363636364" customWidth="1"/>
  </cols>
  <sheetData>
    <row r="1" s="21" customFormat="1" ht="21" customHeight="1" spans="1:9">
      <c r="A1" s="23" t="s">
        <v>24</v>
      </c>
      <c r="B1" s="24"/>
      <c r="C1" s="24"/>
      <c r="D1" s="25"/>
      <c r="E1" s="24"/>
      <c r="F1" s="24"/>
      <c r="G1" s="24"/>
      <c r="H1" s="24"/>
      <c r="I1" s="24"/>
    </row>
    <row r="2" s="21" customFormat="1" customHeight="1" spans="1:9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30" t="s">
        <v>8</v>
      </c>
      <c r="I2" s="39" t="s">
        <v>9</v>
      </c>
    </row>
    <row r="3" s="21" customFormat="1" ht="16.5" spans="1:9">
      <c r="A3" s="31">
        <v>45635</v>
      </c>
      <c r="B3" s="32" t="s">
        <v>10</v>
      </c>
      <c r="C3" s="32">
        <v>16905</v>
      </c>
      <c r="D3" s="34" t="s">
        <v>25</v>
      </c>
      <c r="E3" s="35" t="s">
        <v>26</v>
      </c>
      <c r="F3" s="36" t="s">
        <v>13</v>
      </c>
      <c r="G3" s="32">
        <v>11650</v>
      </c>
      <c r="H3" s="38">
        <v>0.21</v>
      </c>
      <c r="I3" s="41">
        <f>G3*H3</f>
        <v>2446.5</v>
      </c>
    </row>
    <row r="4" s="21" customFormat="1" ht="16.5" spans="1:9">
      <c r="A4" s="31"/>
      <c r="B4" s="32"/>
      <c r="C4" s="32"/>
      <c r="D4" s="42"/>
      <c r="E4" s="58"/>
      <c r="F4" s="32" t="s">
        <v>14</v>
      </c>
      <c r="G4" s="32">
        <v>11650</v>
      </c>
      <c r="H4" s="38">
        <v>0.075</v>
      </c>
      <c r="I4" s="41">
        <f>G4*H4</f>
        <v>873.75</v>
      </c>
    </row>
    <row r="5" s="21" customFormat="1" ht="16.5" spans="1:9">
      <c r="A5" s="31"/>
      <c r="B5" s="32"/>
      <c r="C5" s="32"/>
      <c r="D5" s="42"/>
      <c r="E5" s="58"/>
      <c r="F5" s="32" t="s">
        <v>27</v>
      </c>
      <c r="G5" s="32">
        <v>40000</v>
      </c>
      <c r="H5" s="38">
        <v>0.035</v>
      </c>
      <c r="I5" s="41">
        <f>G5*H5</f>
        <v>1400</v>
      </c>
    </row>
    <row r="6" s="21" customFormat="1" ht="16.5" spans="1:9">
      <c r="A6" s="31"/>
      <c r="B6" s="32"/>
      <c r="C6" s="32"/>
      <c r="D6" s="42"/>
      <c r="E6" s="58"/>
      <c r="F6" s="36" t="s">
        <v>28</v>
      </c>
      <c r="G6" s="36">
        <v>10200</v>
      </c>
      <c r="H6" s="38">
        <v>0.035</v>
      </c>
      <c r="I6" s="41">
        <f>G6*H6</f>
        <v>357</v>
      </c>
    </row>
    <row r="7" s="21" customFormat="1" ht="16.5" spans="1:9">
      <c r="A7" s="31"/>
      <c r="B7" s="32"/>
      <c r="C7" s="32"/>
      <c r="D7" s="42"/>
      <c r="E7" s="58"/>
      <c r="F7" s="32" t="s">
        <v>16</v>
      </c>
      <c r="G7" s="32">
        <v>7220</v>
      </c>
      <c r="H7" s="38">
        <v>0.149</v>
      </c>
      <c r="I7" s="41">
        <f>G7*H7</f>
        <v>1075.78</v>
      </c>
    </row>
    <row r="8" s="21" customFormat="1" customHeight="1" spans="1:9">
      <c r="A8" s="43">
        <v>45638</v>
      </c>
      <c r="B8" s="44" t="s">
        <v>10</v>
      </c>
      <c r="C8" s="44">
        <v>17002</v>
      </c>
      <c r="D8" s="46" t="s">
        <v>29</v>
      </c>
      <c r="E8" s="47" t="s">
        <v>30</v>
      </c>
      <c r="F8" s="36" t="s">
        <v>13</v>
      </c>
      <c r="G8" s="36">
        <v>65000</v>
      </c>
      <c r="H8" s="38">
        <v>0.21</v>
      </c>
      <c r="I8" s="41">
        <f>G8*H8</f>
        <v>13650</v>
      </c>
    </row>
    <row r="9" s="21" customFormat="1" customHeight="1" spans="1:9">
      <c r="A9" s="48"/>
      <c r="B9" s="49"/>
      <c r="C9" s="49"/>
      <c r="D9" s="59"/>
      <c r="E9" s="52"/>
      <c r="F9" s="36" t="s">
        <v>14</v>
      </c>
      <c r="G9" s="36">
        <v>65024</v>
      </c>
      <c r="H9" s="38">
        <v>0.075</v>
      </c>
      <c r="I9" s="41">
        <f>G9*H9</f>
        <v>4876.8</v>
      </c>
    </row>
    <row r="10" s="21" customFormat="1" customHeight="1" spans="1:9">
      <c r="A10" s="48"/>
      <c r="B10" s="49"/>
      <c r="C10" s="49"/>
      <c r="D10" s="59"/>
      <c r="E10" s="52"/>
      <c r="F10" s="36" t="s">
        <v>31</v>
      </c>
      <c r="G10" s="36">
        <v>65000</v>
      </c>
      <c r="H10" s="38">
        <v>0</v>
      </c>
      <c r="I10" s="41">
        <f>G10*H10</f>
        <v>0</v>
      </c>
    </row>
    <row r="11" s="21" customFormat="1" customHeight="1" spans="1:9">
      <c r="A11" s="48"/>
      <c r="B11" s="49"/>
      <c r="C11" s="49"/>
      <c r="D11" s="59"/>
      <c r="E11" s="52"/>
      <c r="F11" s="36" t="s">
        <v>23</v>
      </c>
      <c r="G11" s="36">
        <v>65000</v>
      </c>
      <c r="H11" s="38">
        <v>0.035</v>
      </c>
      <c r="I11" s="41">
        <f>G11*H11</f>
        <v>2275</v>
      </c>
    </row>
    <row r="12" s="21" customFormat="1" customHeight="1" spans="1:9">
      <c r="A12" s="48"/>
      <c r="B12" s="49"/>
      <c r="C12" s="49"/>
      <c r="D12" s="59"/>
      <c r="E12" s="52"/>
      <c r="F12" s="36" t="s">
        <v>32</v>
      </c>
      <c r="G12" s="36">
        <v>325120</v>
      </c>
      <c r="H12" s="38">
        <v>0.035</v>
      </c>
      <c r="I12" s="41">
        <f>G12*H12</f>
        <v>11379.2</v>
      </c>
    </row>
    <row r="13" s="21" customFormat="1" customHeight="1" spans="1:9">
      <c r="A13" s="53"/>
      <c r="B13" s="54"/>
      <c r="C13" s="54"/>
      <c r="D13" s="60"/>
      <c r="E13" s="57"/>
      <c r="F13" s="36" t="s">
        <v>16</v>
      </c>
      <c r="G13" s="36">
        <v>65024</v>
      </c>
      <c r="H13" s="38">
        <v>0.149</v>
      </c>
      <c r="I13" s="41">
        <f>G13*H13</f>
        <v>9688.576</v>
      </c>
    </row>
    <row r="14" customFormat="1" spans="9:9">
      <c r="I14" s="61">
        <f>SUM(I3:I13)</f>
        <v>48022.606</v>
      </c>
    </row>
  </sheetData>
  <mergeCells count="11">
    <mergeCell ref="A1:I1"/>
    <mergeCell ref="A3:A7"/>
    <mergeCell ref="A8:A13"/>
    <mergeCell ref="B3:B7"/>
    <mergeCell ref="B8:B13"/>
    <mergeCell ref="C3:C7"/>
    <mergeCell ref="C8:C13"/>
    <mergeCell ref="D3:D7"/>
    <mergeCell ref="D8:D13"/>
    <mergeCell ref="E3:E7"/>
    <mergeCell ref="E8:E1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D33" sqref="D33"/>
    </sheetView>
  </sheetViews>
  <sheetFormatPr defaultColWidth="8.72727272727273" defaultRowHeight="14"/>
  <cols>
    <col min="1" max="1" width="15.3636363636364" customWidth="1"/>
    <col min="2" max="2" width="10.7272727272727" customWidth="1"/>
    <col min="3" max="3" width="7.63636363636364" customWidth="1"/>
    <col min="4" max="4" width="14.1818181818182" customWidth="1"/>
    <col min="5" max="5" width="26.5454545454545" customWidth="1"/>
    <col min="6" max="6" width="63.8181818181818" customWidth="1"/>
    <col min="7" max="7" width="9.45454545454546" customWidth="1"/>
    <col min="8" max="8" width="8.72727272727273" customWidth="1"/>
    <col min="9" max="9" width="11.2727272727273" customWidth="1"/>
  </cols>
  <sheetData>
    <row r="1" s="21" customFormat="1" ht="21" customHeight="1" spans="1:9">
      <c r="A1" s="23" t="s">
        <v>24</v>
      </c>
      <c r="B1" s="24"/>
      <c r="C1" s="24"/>
      <c r="D1" s="25"/>
      <c r="E1" s="24"/>
      <c r="F1" s="24"/>
      <c r="G1" s="24"/>
      <c r="H1" s="24"/>
      <c r="I1" s="24"/>
    </row>
    <row r="2" s="21" customFormat="1" customHeight="1" spans="1:9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30" t="s">
        <v>8</v>
      </c>
      <c r="I2" s="39" t="s">
        <v>9</v>
      </c>
    </row>
    <row r="3" s="21" customFormat="1" ht="16.5" spans="1:9">
      <c r="A3" s="31">
        <v>45720</v>
      </c>
      <c r="B3" s="32" t="s">
        <v>10</v>
      </c>
      <c r="C3" s="33">
        <v>21522</v>
      </c>
      <c r="D3" s="34" t="s">
        <v>33</v>
      </c>
      <c r="E3" s="35" t="s">
        <v>34</v>
      </c>
      <c r="F3" s="36" t="s">
        <v>35</v>
      </c>
      <c r="G3" s="36">
        <v>50668</v>
      </c>
      <c r="H3" s="38">
        <v>0.21</v>
      </c>
      <c r="I3" s="41">
        <v>10640.28</v>
      </c>
    </row>
    <row r="4" s="21" customFormat="1" ht="16.5" spans="1:9">
      <c r="A4" s="31"/>
      <c r="B4" s="32"/>
      <c r="C4" s="33"/>
      <c r="D4" s="34"/>
      <c r="E4" s="35"/>
      <c r="F4" s="36" t="s">
        <v>36</v>
      </c>
      <c r="G4" s="36">
        <v>50668</v>
      </c>
      <c r="H4" s="38">
        <v>0.21</v>
      </c>
      <c r="I4" s="41">
        <v>10640.28</v>
      </c>
    </row>
    <row r="5" s="21" customFormat="1" ht="16.5" spans="1:9">
      <c r="A5" s="31"/>
      <c r="B5" s="32"/>
      <c r="C5" s="32"/>
      <c r="D5" s="42"/>
      <c r="E5" s="58"/>
      <c r="F5" s="32" t="s">
        <v>14</v>
      </c>
      <c r="G5" s="36">
        <v>50668</v>
      </c>
      <c r="H5" s="38">
        <v>0.075</v>
      </c>
      <c r="I5" s="41">
        <v>3800.1</v>
      </c>
    </row>
    <row r="6" s="21" customFormat="1" ht="16.5" spans="1:9">
      <c r="A6" s="31"/>
      <c r="B6" s="32"/>
      <c r="C6" s="32"/>
      <c r="D6" s="42"/>
      <c r="E6" s="58"/>
      <c r="F6" s="32" t="s">
        <v>31</v>
      </c>
      <c r="G6" s="36">
        <v>50668</v>
      </c>
      <c r="H6" s="38">
        <v>0</v>
      </c>
      <c r="I6" s="41">
        <v>0</v>
      </c>
    </row>
    <row r="7" s="21" customFormat="1" ht="16.5" spans="1:9">
      <c r="A7" s="31"/>
      <c r="B7" s="32"/>
      <c r="C7" s="32"/>
      <c r="D7" s="42"/>
      <c r="E7" s="58"/>
      <c r="F7" s="36" t="s">
        <v>37</v>
      </c>
      <c r="G7" s="36">
        <v>253340</v>
      </c>
      <c r="H7" s="38">
        <v>0.035</v>
      </c>
      <c r="I7" s="41">
        <v>8866.9</v>
      </c>
    </row>
    <row r="8" s="21" customFormat="1" ht="16.5" spans="1:9">
      <c r="A8" s="31"/>
      <c r="B8" s="32"/>
      <c r="C8" s="32"/>
      <c r="D8" s="42"/>
      <c r="E8" s="58"/>
      <c r="F8" s="36" t="s">
        <v>38</v>
      </c>
      <c r="G8" s="36">
        <v>50668</v>
      </c>
      <c r="H8" s="38">
        <v>0.58</v>
      </c>
      <c r="I8" s="41">
        <v>29387.44</v>
      </c>
    </row>
    <row r="9" s="21" customFormat="1" ht="16.5" spans="1:9">
      <c r="A9" s="31"/>
      <c r="B9" s="32"/>
      <c r="C9" s="32"/>
      <c r="D9" s="42"/>
      <c r="E9" s="58"/>
      <c r="F9" s="36" t="s">
        <v>39</v>
      </c>
      <c r="G9" s="36">
        <v>30</v>
      </c>
      <c r="H9" s="38">
        <v>0</v>
      </c>
      <c r="I9" s="41">
        <v>0</v>
      </c>
    </row>
    <row r="10" s="21" customFormat="1" ht="33" spans="1:9">
      <c r="A10" s="31"/>
      <c r="B10" s="32"/>
      <c r="C10" s="32"/>
      <c r="D10" s="42"/>
      <c r="E10" s="58"/>
      <c r="F10" s="33" t="s">
        <v>40</v>
      </c>
      <c r="G10" s="36">
        <v>80020</v>
      </c>
      <c r="H10" s="38">
        <v>0.075</v>
      </c>
      <c r="I10" s="41">
        <v>6001.5</v>
      </c>
    </row>
    <row r="11" s="21" customFormat="1" ht="16.5" spans="1:9">
      <c r="A11" s="43">
        <v>45727</v>
      </c>
      <c r="B11" s="44" t="s">
        <v>10</v>
      </c>
      <c r="C11" s="44">
        <v>22445</v>
      </c>
      <c r="D11" s="46" t="s">
        <v>41</v>
      </c>
      <c r="E11" s="47" t="s">
        <v>42</v>
      </c>
      <c r="F11" s="36" t="s">
        <v>13</v>
      </c>
      <c r="G11" s="36">
        <v>5000</v>
      </c>
      <c r="H11" s="38">
        <v>0.21</v>
      </c>
      <c r="I11" s="41">
        <v>1050</v>
      </c>
    </row>
    <row r="12" s="21" customFormat="1" ht="16.5" spans="1:9">
      <c r="A12" s="48"/>
      <c r="B12" s="49"/>
      <c r="C12" s="49"/>
      <c r="D12" s="59"/>
      <c r="E12" s="52"/>
      <c r="F12" s="36" t="s">
        <v>14</v>
      </c>
      <c r="G12" s="36">
        <v>5000</v>
      </c>
      <c r="H12" s="38">
        <v>0.075</v>
      </c>
      <c r="I12" s="41">
        <v>375</v>
      </c>
    </row>
    <row r="13" s="21" customFormat="1" ht="16.5" spans="1:9">
      <c r="A13" s="48"/>
      <c r="B13" s="49"/>
      <c r="C13" s="49"/>
      <c r="D13" s="59"/>
      <c r="E13" s="52"/>
      <c r="F13" s="36" t="s">
        <v>31</v>
      </c>
      <c r="G13" s="36">
        <v>5000</v>
      </c>
      <c r="H13" s="38">
        <v>0</v>
      </c>
      <c r="I13" s="41">
        <v>0</v>
      </c>
    </row>
    <row r="14" s="21" customFormat="1" ht="16.5" spans="1:9">
      <c r="A14" s="48"/>
      <c r="B14" s="49"/>
      <c r="C14" s="49"/>
      <c r="D14" s="59"/>
      <c r="E14" s="52"/>
      <c r="F14" s="36" t="s">
        <v>43</v>
      </c>
      <c r="G14" s="36">
        <v>30000</v>
      </c>
      <c r="H14" s="38">
        <v>0.035</v>
      </c>
      <c r="I14" s="41">
        <v>1050</v>
      </c>
    </row>
    <row r="15" s="21" customFormat="1" ht="16.5" spans="1:9">
      <c r="A15" s="53"/>
      <c r="B15" s="54"/>
      <c r="C15" s="54"/>
      <c r="D15" s="60"/>
      <c r="E15" s="57"/>
      <c r="F15" s="36" t="s">
        <v>16</v>
      </c>
      <c r="G15" s="36">
        <v>5000</v>
      </c>
      <c r="H15" s="38">
        <v>0.149</v>
      </c>
      <c r="I15" s="41">
        <v>745</v>
      </c>
    </row>
    <row r="16" s="21" customFormat="1" ht="33" spans="1:9">
      <c r="A16" s="31">
        <v>45734</v>
      </c>
      <c r="B16" s="32" t="s">
        <v>10</v>
      </c>
      <c r="C16" s="32" t="s">
        <v>44</v>
      </c>
      <c r="D16" s="34" t="s">
        <v>45</v>
      </c>
      <c r="E16" s="58" t="s">
        <v>44</v>
      </c>
      <c r="F16" s="33" t="s">
        <v>46</v>
      </c>
      <c r="G16" s="36">
        <v>1500</v>
      </c>
      <c r="H16" s="38">
        <v>0.28</v>
      </c>
      <c r="I16" s="41">
        <v>420</v>
      </c>
    </row>
    <row r="17" customFormat="1" spans="9:9">
      <c r="I17" s="61">
        <v>72976.5</v>
      </c>
    </row>
  </sheetData>
  <mergeCells count="11">
    <mergeCell ref="A1:I1"/>
    <mergeCell ref="A3:A10"/>
    <mergeCell ref="A11:A15"/>
    <mergeCell ref="B3:B10"/>
    <mergeCell ref="B11:B15"/>
    <mergeCell ref="C3:C10"/>
    <mergeCell ref="C11:C15"/>
    <mergeCell ref="D3:D10"/>
    <mergeCell ref="D11:D15"/>
    <mergeCell ref="E3:E10"/>
    <mergeCell ref="E11:E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D3" sqref="D3:D8"/>
    </sheetView>
  </sheetViews>
  <sheetFormatPr defaultColWidth="8.72727272727273" defaultRowHeight="14"/>
  <cols>
    <col min="1" max="1" width="15.3636363636364" style="21" customWidth="1"/>
    <col min="2" max="2" width="10.7272727272727" style="21" customWidth="1"/>
    <col min="3" max="3" width="7.63636363636364" style="21" customWidth="1"/>
    <col min="4" max="4" width="14.1818181818182" style="21" customWidth="1"/>
    <col min="5" max="5" width="26.5454545454545" style="21" customWidth="1"/>
    <col min="6" max="6" width="63.8181818181818" style="21" customWidth="1"/>
    <col min="7" max="7" width="9.45454545454546" style="21" customWidth="1"/>
    <col min="8" max="8" width="8.72727272727273" style="21" customWidth="1"/>
    <col min="9" max="9" width="11.2727272727273" style="22" customWidth="1"/>
    <col min="10" max="16384" width="8.72727272727273" style="21"/>
  </cols>
  <sheetData>
    <row r="1" ht="21" customHeight="1" spans="1:9">
      <c r="A1" s="23" t="s">
        <v>24</v>
      </c>
      <c r="B1" s="24"/>
      <c r="C1" s="24"/>
      <c r="D1" s="25"/>
      <c r="E1" s="24"/>
      <c r="F1" s="24"/>
      <c r="G1" s="24"/>
      <c r="H1" s="24"/>
      <c r="I1" s="24"/>
    </row>
    <row r="2" customHeight="1" spans="1:9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30" t="s">
        <v>8</v>
      </c>
      <c r="I2" s="39" t="s">
        <v>9</v>
      </c>
    </row>
    <row r="3" ht="16.5" spans="1:9">
      <c r="A3" s="31">
        <v>45728</v>
      </c>
      <c r="B3" s="32" t="s">
        <v>10</v>
      </c>
      <c r="C3" s="33">
        <v>22331</v>
      </c>
      <c r="D3" s="34" t="s">
        <v>47</v>
      </c>
      <c r="E3" s="35" t="s">
        <v>48</v>
      </c>
      <c r="F3" s="36" t="s">
        <v>35</v>
      </c>
      <c r="G3" s="36">
        <v>29352</v>
      </c>
      <c r="H3" s="38">
        <v>0.21</v>
      </c>
      <c r="I3" s="41">
        <f>G3*H3</f>
        <v>6163.92</v>
      </c>
    </row>
    <row r="4" ht="16.5" spans="1:9">
      <c r="A4" s="31"/>
      <c r="B4" s="32"/>
      <c r="C4" s="32"/>
      <c r="D4" s="42"/>
      <c r="E4" s="35"/>
      <c r="F4" s="32" t="s">
        <v>14</v>
      </c>
      <c r="G4" s="36">
        <v>29352</v>
      </c>
      <c r="H4" s="38">
        <v>0.075</v>
      </c>
      <c r="I4" s="41">
        <f>G4*H4</f>
        <v>2201.4</v>
      </c>
    </row>
    <row r="5" ht="16.5" spans="1:9">
      <c r="A5" s="31"/>
      <c r="B5" s="32"/>
      <c r="C5" s="32"/>
      <c r="D5" s="42"/>
      <c r="E5" s="35"/>
      <c r="F5" s="32" t="s">
        <v>31</v>
      </c>
      <c r="G5" s="36">
        <v>29352</v>
      </c>
      <c r="H5" s="38">
        <v>0</v>
      </c>
      <c r="I5" s="41">
        <f>G5*H5</f>
        <v>0</v>
      </c>
    </row>
    <row r="6" ht="16.5" spans="1:9">
      <c r="A6" s="31"/>
      <c r="B6" s="32"/>
      <c r="C6" s="32"/>
      <c r="D6" s="42"/>
      <c r="E6" s="35"/>
      <c r="F6" s="36" t="s">
        <v>49</v>
      </c>
      <c r="G6" s="36">
        <f>G7*5</f>
        <v>146760</v>
      </c>
      <c r="H6" s="38">
        <v>0.035</v>
      </c>
      <c r="I6" s="41">
        <f>G6*H6</f>
        <v>5136.6</v>
      </c>
    </row>
    <row r="7" ht="16.5" spans="1:9">
      <c r="A7" s="31"/>
      <c r="B7" s="32"/>
      <c r="C7" s="32"/>
      <c r="D7" s="42"/>
      <c r="E7" s="35"/>
      <c r="F7" s="36" t="s">
        <v>38</v>
      </c>
      <c r="G7" s="36">
        <v>29352</v>
      </c>
      <c r="H7" s="38">
        <v>0.58</v>
      </c>
      <c r="I7" s="41">
        <f>G7*H7</f>
        <v>17024.16</v>
      </c>
    </row>
    <row r="8" ht="16.5" spans="1:9">
      <c r="A8" s="31"/>
      <c r="B8" s="32"/>
      <c r="C8" s="32"/>
      <c r="D8" s="42"/>
      <c r="E8" s="35"/>
      <c r="F8" s="32" t="s">
        <v>50</v>
      </c>
      <c r="G8" s="32">
        <v>3200</v>
      </c>
      <c r="H8" s="38">
        <v>0.58</v>
      </c>
      <c r="I8" s="41">
        <f>G8*H8</f>
        <v>1856</v>
      </c>
    </row>
    <row r="9" ht="16.5" spans="1:9">
      <c r="A9" s="43">
        <v>45740</v>
      </c>
      <c r="B9" s="44" t="s">
        <v>10</v>
      </c>
      <c r="C9" s="45">
        <v>23377</v>
      </c>
      <c r="D9" s="46" t="s">
        <v>51</v>
      </c>
      <c r="E9" s="47" t="s">
        <v>52</v>
      </c>
      <c r="F9" s="36" t="s">
        <v>35</v>
      </c>
      <c r="G9" s="36">
        <v>40010</v>
      </c>
      <c r="H9" s="38">
        <v>0.21</v>
      </c>
      <c r="I9" s="41">
        <f>G9*H9</f>
        <v>8402.1</v>
      </c>
    </row>
    <row r="10" ht="16.5" spans="1:9">
      <c r="A10" s="48"/>
      <c r="B10" s="49"/>
      <c r="C10" s="50"/>
      <c r="D10" s="51"/>
      <c r="E10" s="52"/>
      <c r="F10" s="32" t="s">
        <v>14</v>
      </c>
      <c r="G10" s="36">
        <v>40010</v>
      </c>
      <c r="H10" s="38">
        <v>0.075</v>
      </c>
      <c r="I10" s="41">
        <f>G10*H10</f>
        <v>3000.75</v>
      </c>
    </row>
    <row r="11" ht="16.5" spans="1:9">
      <c r="A11" s="48"/>
      <c r="B11" s="49"/>
      <c r="C11" s="50"/>
      <c r="D11" s="51"/>
      <c r="E11" s="52"/>
      <c r="F11" s="32" t="s">
        <v>31</v>
      </c>
      <c r="G11" s="36">
        <v>40010</v>
      </c>
      <c r="H11" s="38">
        <v>0</v>
      </c>
      <c r="I11" s="41">
        <f>G11*H11</f>
        <v>0</v>
      </c>
    </row>
    <row r="12" ht="16.5" spans="1:9">
      <c r="A12" s="48"/>
      <c r="B12" s="49"/>
      <c r="C12" s="50"/>
      <c r="D12" s="51"/>
      <c r="E12" s="52"/>
      <c r="F12" s="36" t="s">
        <v>49</v>
      </c>
      <c r="G12" s="36">
        <f>G13*5</f>
        <v>200050</v>
      </c>
      <c r="H12" s="38">
        <v>0.035</v>
      </c>
      <c r="I12" s="41">
        <f>G12*H12</f>
        <v>7001.75</v>
      </c>
    </row>
    <row r="13" ht="16.5" spans="1:9">
      <c r="A13" s="48"/>
      <c r="B13" s="49"/>
      <c r="C13" s="50"/>
      <c r="D13" s="51"/>
      <c r="E13" s="52"/>
      <c r="F13" s="36" t="s">
        <v>38</v>
      </c>
      <c r="G13" s="36">
        <v>40010</v>
      </c>
      <c r="H13" s="38">
        <v>0.58</v>
      </c>
      <c r="I13" s="41">
        <f>G13*H13</f>
        <v>23205.8</v>
      </c>
    </row>
    <row r="14" ht="33" spans="1:9">
      <c r="A14" s="53"/>
      <c r="B14" s="54"/>
      <c r="C14" s="55"/>
      <c r="D14" s="56"/>
      <c r="E14" s="57"/>
      <c r="F14" s="33" t="s">
        <v>40</v>
      </c>
      <c r="G14" s="36">
        <v>40010</v>
      </c>
      <c r="H14" s="38">
        <v>0.075</v>
      </c>
      <c r="I14" s="41">
        <f>G14*H14</f>
        <v>3000.75</v>
      </c>
    </row>
    <row r="15" ht="33" spans="1:9">
      <c r="A15" s="53">
        <v>45741</v>
      </c>
      <c r="B15" s="54" t="s">
        <v>10</v>
      </c>
      <c r="C15" s="55" t="s">
        <v>44</v>
      </c>
      <c r="D15" s="56" t="s">
        <v>53</v>
      </c>
      <c r="E15" s="57" t="s">
        <v>54</v>
      </c>
      <c r="F15" s="33" t="s">
        <v>15</v>
      </c>
      <c r="G15" s="36">
        <v>2400</v>
      </c>
      <c r="H15" s="38">
        <v>0.035</v>
      </c>
      <c r="I15" s="41">
        <f>G15*H15</f>
        <v>84</v>
      </c>
    </row>
    <row r="16" ht="16.5" spans="1:9">
      <c r="A16" s="31">
        <v>45742</v>
      </c>
      <c r="B16" s="32" t="s">
        <v>10</v>
      </c>
      <c r="C16" s="33" t="s">
        <v>44</v>
      </c>
      <c r="D16" s="34" t="s">
        <v>55</v>
      </c>
      <c r="E16" s="35" t="s">
        <v>56</v>
      </c>
      <c r="F16" s="36" t="s">
        <v>35</v>
      </c>
      <c r="G16" s="36">
        <v>2800</v>
      </c>
      <c r="H16" s="38">
        <v>0.21</v>
      </c>
      <c r="I16" s="41">
        <f>G16*H16</f>
        <v>588</v>
      </c>
    </row>
    <row r="17" ht="16.5" spans="1:9">
      <c r="A17" s="31"/>
      <c r="B17" s="32"/>
      <c r="C17" s="33"/>
      <c r="D17" s="34"/>
      <c r="E17" s="35"/>
      <c r="F17" s="32" t="s">
        <v>31</v>
      </c>
      <c r="G17" s="36">
        <v>2800</v>
      </c>
      <c r="H17" s="38">
        <v>0</v>
      </c>
      <c r="I17" s="41">
        <f>G17*H17</f>
        <v>0</v>
      </c>
    </row>
    <row r="18" ht="16.5" spans="1:9">
      <c r="A18" s="31"/>
      <c r="B18" s="32"/>
      <c r="C18" s="33"/>
      <c r="D18" s="34"/>
      <c r="E18" s="35"/>
      <c r="F18" s="32" t="s">
        <v>38</v>
      </c>
      <c r="G18" s="36">
        <v>2800</v>
      </c>
      <c r="H18" s="38">
        <v>0.58</v>
      </c>
      <c r="I18" s="41">
        <f>G18*H18</f>
        <v>1624</v>
      </c>
    </row>
    <row r="19" ht="16.5" spans="1:9">
      <c r="A19" s="31"/>
      <c r="B19" s="32"/>
      <c r="C19" s="33"/>
      <c r="D19" s="34"/>
      <c r="E19" s="35"/>
      <c r="F19" s="32" t="s">
        <v>38</v>
      </c>
      <c r="G19" s="36">
        <v>4781</v>
      </c>
      <c r="H19" s="38">
        <v>0.58</v>
      </c>
      <c r="I19" s="41">
        <f>G19*H19</f>
        <v>2772.98</v>
      </c>
    </row>
    <row r="20" ht="16.5" spans="1:9">
      <c r="A20" s="31"/>
      <c r="B20" s="32"/>
      <c r="C20" s="33"/>
      <c r="D20" s="34"/>
      <c r="E20" s="35"/>
      <c r="F20" s="36" t="s">
        <v>49</v>
      </c>
      <c r="G20" s="36">
        <v>14000</v>
      </c>
      <c r="H20" s="38">
        <v>0.035</v>
      </c>
      <c r="I20" s="41">
        <f>G20*H20</f>
        <v>490</v>
      </c>
    </row>
    <row r="21" ht="16.5" spans="1:9">
      <c r="A21" s="31">
        <v>45743</v>
      </c>
      <c r="B21" s="32" t="s">
        <v>10</v>
      </c>
      <c r="C21" s="33">
        <v>23527</v>
      </c>
      <c r="D21" s="34" t="s">
        <v>57</v>
      </c>
      <c r="E21" s="35" t="s">
        <v>58</v>
      </c>
      <c r="F21" s="36" t="s">
        <v>13</v>
      </c>
      <c r="G21" s="36">
        <v>90024</v>
      </c>
      <c r="H21" s="37">
        <v>0.21</v>
      </c>
      <c r="I21" s="41">
        <f>G21*H21</f>
        <v>18905.04</v>
      </c>
    </row>
    <row r="22" ht="16.5" spans="1:9">
      <c r="A22" s="31"/>
      <c r="B22" s="32"/>
      <c r="C22" s="32"/>
      <c r="D22" s="34"/>
      <c r="E22" s="35"/>
      <c r="F22" s="36" t="s">
        <v>14</v>
      </c>
      <c r="G22" s="36">
        <v>90024</v>
      </c>
      <c r="H22" s="37">
        <v>0.075</v>
      </c>
      <c r="I22" s="41">
        <f>G22*H22</f>
        <v>6751.8</v>
      </c>
    </row>
    <row r="23" ht="16.5" spans="1:9">
      <c r="A23" s="31"/>
      <c r="B23" s="32"/>
      <c r="C23" s="32"/>
      <c r="D23" s="34"/>
      <c r="E23" s="35"/>
      <c r="F23" s="36" t="s">
        <v>31</v>
      </c>
      <c r="G23" s="36">
        <v>90024</v>
      </c>
      <c r="H23" s="37">
        <v>0</v>
      </c>
      <c r="I23" s="41">
        <f>G23*H23</f>
        <v>0</v>
      </c>
    </row>
    <row r="24" ht="16.5" spans="1:9">
      <c r="A24" s="31"/>
      <c r="B24" s="32"/>
      <c r="C24" s="32"/>
      <c r="D24" s="34"/>
      <c r="E24" s="35"/>
      <c r="F24" s="32" t="s">
        <v>43</v>
      </c>
      <c r="G24" s="36">
        <f>G25*6</f>
        <v>540144</v>
      </c>
      <c r="H24" s="38">
        <v>0.035</v>
      </c>
      <c r="I24" s="41">
        <f>G24*H24</f>
        <v>18905.04</v>
      </c>
    </row>
    <row r="25" ht="33" spans="1:9">
      <c r="A25" s="31"/>
      <c r="B25" s="32"/>
      <c r="C25" s="32"/>
      <c r="D25" s="34"/>
      <c r="E25" s="35"/>
      <c r="F25" s="33" t="s">
        <v>40</v>
      </c>
      <c r="G25" s="36">
        <v>90024</v>
      </c>
      <c r="H25" s="38">
        <v>0.075</v>
      </c>
      <c r="I25" s="41">
        <f>G25*H25</f>
        <v>6751.8</v>
      </c>
    </row>
    <row r="26" spans="9:9">
      <c r="I26" s="22">
        <f>SUM(I3:I25)</f>
        <v>133865.89</v>
      </c>
    </row>
  </sheetData>
  <mergeCells count="21">
    <mergeCell ref="A1:I1"/>
    <mergeCell ref="A3:A8"/>
    <mergeCell ref="A9:A14"/>
    <mergeCell ref="A16:A20"/>
    <mergeCell ref="A21:A25"/>
    <mergeCell ref="B3:B8"/>
    <mergeCell ref="B9:B14"/>
    <mergeCell ref="B16:B20"/>
    <mergeCell ref="B21:B25"/>
    <mergeCell ref="C3:C8"/>
    <mergeCell ref="C9:C14"/>
    <mergeCell ref="C16:C20"/>
    <mergeCell ref="C21:C25"/>
    <mergeCell ref="D3:D8"/>
    <mergeCell ref="D9:D14"/>
    <mergeCell ref="D16:D20"/>
    <mergeCell ref="D21:D25"/>
    <mergeCell ref="E3:E8"/>
    <mergeCell ref="E9:E14"/>
    <mergeCell ref="E16:E20"/>
    <mergeCell ref="E21:E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E31" sqref="E31"/>
    </sheetView>
  </sheetViews>
  <sheetFormatPr defaultColWidth="8.72727272727273" defaultRowHeight="14"/>
  <cols>
    <col min="1" max="1" width="15.3636363636364" style="21" customWidth="1"/>
    <col min="2" max="2" width="10.7272727272727" style="21" customWidth="1"/>
    <col min="3" max="3" width="7.63636363636364" style="21" customWidth="1"/>
    <col min="4" max="4" width="14.1818181818182" style="21" customWidth="1"/>
    <col min="5" max="5" width="26.5454545454545" style="21" customWidth="1"/>
    <col min="6" max="6" width="63.8181818181818" style="21" customWidth="1"/>
    <col min="7" max="7" width="9.45454545454546" style="21" customWidth="1"/>
    <col min="8" max="8" width="8.72727272727273" style="21" customWidth="1"/>
    <col min="9" max="9" width="11.2727272727273" style="22" customWidth="1"/>
    <col min="10" max="16384" width="8.72727272727273" style="21"/>
  </cols>
  <sheetData>
    <row r="1" ht="21" customHeight="1" spans="1:9">
      <c r="A1" s="23" t="s">
        <v>59</v>
      </c>
      <c r="B1" s="24"/>
      <c r="C1" s="24"/>
      <c r="D1" s="25"/>
      <c r="E1" s="24"/>
      <c r="F1" s="24"/>
      <c r="G1" s="24"/>
      <c r="H1" s="24"/>
      <c r="I1" s="24"/>
    </row>
    <row r="2" customHeight="1" spans="1:9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9" t="s">
        <v>7</v>
      </c>
      <c r="H2" s="30" t="s">
        <v>8</v>
      </c>
      <c r="I2" s="39" t="s">
        <v>9</v>
      </c>
    </row>
    <row r="3" ht="16.5" spans="1:9">
      <c r="A3" s="31">
        <v>45777</v>
      </c>
      <c r="B3" s="32" t="s">
        <v>10</v>
      </c>
      <c r="C3" s="33" t="s">
        <v>44</v>
      </c>
      <c r="D3" s="34" t="s">
        <v>60</v>
      </c>
      <c r="E3" s="35" t="s">
        <v>61</v>
      </c>
      <c r="F3" s="36" t="s">
        <v>13</v>
      </c>
      <c r="G3" s="36">
        <v>20020</v>
      </c>
      <c r="H3" s="37">
        <v>0.21</v>
      </c>
      <c r="I3" s="40">
        <f>G3*H3</f>
        <v>4204.2</v>
      </c>
    </row>
    <row r="4" ht="16.5" spans="1:9">
      <c r="A4" s="31"/>
      <c r="B4" s="32"/>
      <c r="C4" s="32"/>
      <c r="D4" s="34"/>
      <c r="E4" s="35"/>
      <c r="F4" s="36" t="s">
        <v>14</v>
      </c>
      <c r="G4" s="36">
        <v>20020</v>
      </c>
      <c r="H4" s="37">
        <v>0.075</v>
      </c>
      <c r="I4" s="40">
        <f>G4*H4</f>
        <v>1501.5</v>
      </c>
    </row>
    <row r="5" ht="16.5" spans="1:9">
      <c r="A5" s="31"/>
      <c r="B5" s="32"/>
      <c r="C5" s="32"/>
      <c r="D5" s="34"/>
      <c r="E5" s="35"/>
      <c r="F5" s="32" t="s">
        <v>43</v>
      </c>
      <c r="G5" s="36">
        <f>G6*6</f>
        <v>120120</v>
      </c>
      <c r="H5" s="38">
        <v>0.035</v>
      </c>
      <c r="I5" s="41">
        <f>G5*H5</f>
        <v>4204.2</v>
      </c>
    </row>
    <row r="6" ht="33" spans="1:9">
      <c r="A6" s="31"/>
      <c r="B6" s="32"/>
      <c r="C6" s="32"/>
      <c r="D6" s="34"/>
      <c r="E6" s="35"/>
      <c r="F6" s="33" t="s">
        <v>40</v>
      </c>
      <c r="G6" s="36">
        <v>20020</v>
      </c>
      <c r="H6" s="38">
        <v>0.075</v>
      </c>
      <c r="I6" s="41">
        <f>G6*H6</f>
        <v>1501.5</v>
      </c>
    </row>
    <row r="7" spans="9:9">
      <c r="I7" s="22">
        <f>SUM(I3:I6)</f>
        <v>11411.4</v>
      </c>
    </row>
    <row r="8" spans="8:9">
      <c r="H8" s="21" t="s">
        <v>62</v>
      </c>
      <c r="I8" s="22">
        <v>1596.042</v>
      </c>
    </row>
    <row r="9" spans="9:9">
      <c r="I9" s="22">
        <f>I7-I8</f>
        <v>9815.358</v>
      </c>
    </row>
  </sheetData>
  <autoFilter xmlns:etc="http://www.wps.cn/officeDocument/2017/etCustomData" ref="A2:I9" etc:filterBottomFollowUsedRange="0">
    <extLst/>
  </autoFilter>
  <mergeCells count="6">
    <mergeCell ref="A1:I1"/>
    <mergeCell ref="A3:A6"/>
    <mergeCell ref="B3:B6"/>
    <mergeCell ref="C3:C6"/>
    <mergeCell ref="D3:D6"/>
    <mergeCell ref="E3:E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E17" sqref="E17:I31"/>
    </sheetView>
  </sheetViews>
  <sheetFormatPr defaultColWidth="8.72727272727273" defaultRowHeight="14"/>
  <cols>
    <col min="1" max="1" width="15.3636363636364" style="1" customWidth="1"/>
    <col min="2" max="2" width="10.7272727272727" style="1" customWidth="1"/>
    <col min="3" max="3" width="7.63636363636364" style="1" customWidth="1"/>
    <col min="4" max="4" width="14.1818181818182" style="1" customWidth="1"/>
    <col min="5" max="5" width="26.5454545454545" style="1" customWidth="1"/>
    <col min="6" max="6" width="63.8181818181818" style="1" customWidth="1"/>
    <col min="7" max="7" width="9.45454545454546" style="1" customWidth="1"/>
    <col min="8" max="8" width="8.72727272727273" style="1" customWidth="1"/>
    <col min="9" max="9" width="11.2727272727273" style="2" customWidth="1"/>
    <col min="10" max="16384" width="8.72727272727273" style="1"/>
  </cols>
  <sheetData>
    <row r="1" ht="21" customHeight="1" spans="1:9">
      <c r="A1" s="3" t="s">
        <v>59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9" t="s">
        <v>9</v>
      </c>
    </row>
    <row r="3" ht="16.5" spans="1:9">
      <c r="A3" s="11">
        <v>45813</v>
      </c>
      <c r="B3" s="12" t="s">
        <v>10</v>
      </c>
      <c r="C3" s="13" t="s">
        <v>63</v>
      </c>
      <c r="D3" s="14" t="s">
        <v>64</v>
      </c>
      <c r="E3" s="15" t="s">
        <v>65</v>
      </c>
      <c r="F3" s="16" t="s">
        <v>13</v>
      </c>
      <c r="G3" s="17">
        <v>15016</v>
      </c>
      <c r="H3" s="18">
        <v>0.21</v>
      </c>
      <c r="I3" s="20">
        <f>G3*H3</f>
        <v>3153.36</v>
      </c>
    </row>
    <row r="4" ht="16.5" spans="1:9">
      <c r="A4" s="11"/>
      <c r="B4" s="12"/>
      <c r="C4" s="12"/>
      <c r="D4" s="14"/>
      <c r="E4" s="15"/>
      <c r="F4" s="16" t="s">
        <v>14</v>
      </c>
      <c r="G4" s="17">
        <v>15015</v>
      </c>
      <c r="H4" s="18">
        <v>0.075</v>
      </c>
      <c r="I4" s="20">
        <f>G4*H4</f>
        <v>1126.125</v>
      </c>
    </row>
    <row r="5" ht="16.5" spans="1:9">
      <c r="A5" s="11"/>
      <c r="B5" s="12"/>
      <c r="C5" s="12"/>
      <c r="D5" s="14"/>
      <c r="E5" s="15"/>
      <c r="F5" s="16" t="s">
        <v>43</v>
      </c>
      <c r="G5" s="17">
        <v>90096</v>
      </c>
      <c r="H5" s="18">
        <v>0.035</v>
      </c>
      <c r="I5" s="20">
        <f>G5*H5</f>
        <v>3153.36</v>
      </c>
    </row>
    <row r="6" ht="33" spans="1:9">
      <c r="A6" s="11"/>
      <c r="B6" s="12"/>
      <c r="C6" s="12"/>
      <c r="D6" s="14"/>
      <c r="E6" s="15"/>
      <c r="F6" s="16" t="s">
        <v>40</v>
      </c>
      <c r="G6" s="17">
        <v>15015</v>
      </c>
      <c r="H6" s="18">
        <v>0.075</v>
      </c>
      <c r="I6" s="20">
        <f>G6*H6</f>
        <v>1126.125</v>
      </c>
    </row>
    <row r="7" ht="16.5" spans="1:9">
      <c r="A7" s="11">
        <v>45815</v>
      </c>
      <c r="B7" s="12" t="s">
        <v>10</v>
      </c>
      <c r="C7" s="13">
        <v>80522</v>
      </c>
      <c r="D7" s="14" t="s">
        <v>66</v>
      </c>
      <c r="E7" s="15" t="s">
        <v>67</v>
      </c>
      <c r="F7" s="16" t="s">
        <v>35</v>
      </c>
      <c r="G7" s="17">
        <v>95045</v>
      </c>
      <c r="H7" s="18">
        <v>0.21</v>
      </c>
      <c r="I7" s="20">
        <f>G7*H7</f>
        <v>19959.45</v>
      </c>
    </row>
    <row r="8" ht="16.5" spans="1:9">
      <c r="A8" s="11"/>
      <c r="B8" s="12"/>
      <c r="C8" s="12"/>
      <c r="D8" s="14"/>
      <c r="E8" s="15"/>
      <c r="F8" s="16" t="s">
        <v>14</v>
      </c>
      <c r="G8" s="17">
        <v>95005</v>
      </c>
      <c r="H8" s="18">
        <v>0.075</v>
      </c>
      <c r="I8" s="20">
        <f>G8*H8</f>
        <v>7125.375</v>
      </c>
    </row>
    <row r="9" ht="16.5" spans="1:9">
      <c r="A9" s="11"/>
      <c r="B9" s="12"/>
      <c r="C9" s="12"/>
      <c r="D9" s="14"/>
      <c r="E9" s="15"/>
      <c r="F9" s="16" t="s">
        <v>15</v>
      </c>
      <c r="G9" s="17">
        <v>380180</v>
      </c>
      <c r="H9" s="18">
        <v>0.035</v>
      </c>
      <c r="I9" s="20">
        <f>G9*H9</f>
        <v>13306.3</v>
      </c>
    </row>
    <row r="10" ht="16.5" spans="1:9">
      <c r="A10" s="11"/>
      <c r="B10" s="12"/>
      <c r="C10" s="12"/>
      <c r="D10" s="14"/>
      <c r="E10" s="15"/>
      <c r="F10" s="16" t="s">
        <v>38</v>
      </c>
      <c r="G10" s="17">
        <v>98805</v>
      </c>
      <c r="H10" s="18">
        <v>0.58</v>
      </c>
      <c r="I10" s="20">
        <f>G10*H10</f>
        <v>57306.9</v>
      </c>
    </row>
    <row r="11" ht="33" spans="1:9">
      <c r="A11" s="11"/>
      <c r="B11" s="12"/>
      <c r="C11" s="12"/>
      <c r="D11" s="14"/>
      <c r="E11" s="15"/>
      <c r="F11" s="16" t="s">
        <v>40</v>
      </c>
      <c r="G11" s="17">
        <v>95005</v>
      </c>
      <c r="H11" s="18">
        <v>0.075</v>
      </c>
      <c r="I11" s="20">
        <f>G11*H11</f>
        <v>7125.375</v>
      </c>
    </row>
    <row r="12" ht="16.5" spans="1:9">
      <c r="A12" s="11">
        <v>45825</v>
      </c>
      <c r="B12" s="12" t="s">
        <v>10</v>
      </c>
      <c r="C12" s="13">
        <v>80580</v>
      </c>
      <c r="D12" s="14" t="s">
        <v>68</v>
      </c>
      <c r="E12" s="15" t="s">
        <v>69</v>
      </c>
      <c r="F12" s="16" t="s">
        <v>35</v>
      </c>
      <c r="G12" s="17">
        <v>65000</v>
      </c>
      <c r="H12" s="18">
        <v>0.21</v>
      </c>
      <c r="I12" s="20">
        <f>G12*H12</f>
        <v>13650</v>
      </c>
    </row>
    <row r="13" ht="16.5" spans="1:9">
      <c r="A13" s="11"/>
      <c r="B13" s="12"/>
      <c r="C13" s="12"/>
      <c r="D13" s="14"/>
      <c r="E13" s="15"/>
      <c r="F13" s="16" t="s">
        <v>14</v>
      </c>
      <c r="G13" s="17">
        <v>65000</v>
      </c>
      <c r="H13" s="18">
        <v>0.075</v>
      </c>
      <c r="I13" s="20">
        <f>G13*H13</f>
        <v>4875</v>
      </c>
    </row>
    <row r="14" ht="16.5" spans="1:9">
      <c r="A14" s="11"/>
      <c r="B14" s="12"/>
      <c r="C14" s="12"/>
      <c r="D14" s="14"/>
      <c r="E14" s="15"/>
      <c r="F14" s="16" t="s">
        <v>15</v>
      </c>
      <c r="G14" s="17">
        <v>260000</v>
      </c>
      <c r="H14" s="18">
        <v>0.035</v>
      </c>
      <c r="I14" s="20">
        <f>G14*H14</f>
        <v>9100</v>
      </c>
    </row>
    <row r="15" ht="16.5" spans="1:9">
      <c r="A15" s="11"/>
      <c r="B15" s="12"/>
      <c r="C15" s="12"/>
      <c r="D15" s="14"/>
      <c r="E15" s="15"/>
      <c r="F15" s="16" t="s">
        <v>38</v>
      </c>
      <c r="G15" s="17">
        <v>65000</v>
      </c>
      <c r="H15" s="18">
        <v>0.58</v>
      </c>
      <c r="I15" s="20">
        <f>G15*H15</f>
        <v>37700</v>
      </c>
    </row>
    <row r="16" ht="33" spans="1:9">
      <c r="A16" s="11"/>
      <c r="B16" s="12"/>
      <c r="C16" s="12"/>
      <c r="D16" s="14"/>
      <c r="E16" s="15"/>
      <c r="F16" s="16" t="s">
        <v>40</v>
      </c>
      <c r="G16" s="17">
        <v>65000</v>
      </c>
      <c r="H16" s="18">
        <v>0.075</v>
      </c>
      <c r="I16" s="20">
        <f>G16*H16</f>
        <v>4875</v>
      </c>
    </row>
    <row r="17" ht="16.5" spans="1:9">
      <c r="A17" s="11">
        <v>45828</v>
      </c>
      <c r="B17" s="12" t="s">
        <v>10</v>
      </c>
      <c r="C17" s="13">
        <v>83688</v>
      </c>
      <c r="D17" s="14" t="s">
        <v>70</v>
      </c>
      <c r="E17" s="15" t="s">
        <v>71</v>
      </c>
      <c r="F17" s="16" t="s">
        <v>13</v>
      </c>
      <c r="G17" s="17">
        <v>34035</v>
      </c>
      <c r="H17" s="18">
        <v>0.21</v>
      </c>
      <c r="I17" s="20">
        <f>G17*H17</f>
        <v>7147.35</v>
      </c>
    </row>
    <row r="18" ht="16.5" spans="1:9">
      <c r="A18" s="11"/>
      <c r="B18" s="12"/>
      <c r="C18" s="12"/>
      <c r="D18" s="14"/>
      <c r="E18" s="15"/>
      <c r="F18" s="16" t="s">
        <v>14</v>
      </c>
      <c r="G18" s="17">
        <v>34020</v>
      </c>
      <c r="H18" s="18">
        <v>0.075</v>
      </c>
      <c r="I18" s="20">
        <f>G18*H18</f>
        <v>2551.5</v>
      </c>
    </row>
    <row r="19" ht="16.5" spans="1:9">
      <c r="A19" s="11"/>
      <c r="B19" s="12"/>
      <c r="C19" s="12"/>
      <c r="D19" s="14"/>
      <c r="E19" s="15"/>
      <c r="F19" s="16" t="s">
        <v>43</v>
      </c>
      <c r="G19" s="17">
        <v>204210</v>
      </c>
      <c r="H19" s="18">
        <v>0.035</v>
      </c>
      <c r="I19" s="20">
        <f t="shared" ref="I19:I29" si="0">G19*H19</f>
        <v>7147.35</v>
      </c>
    </row>
    <row r="20" ht="33" spans="1:9">
      <c r="A20" s="11"/>
      <c r="B20" s="12"/>
      <c r="C20" s="12"/>
      <c r="D20" s="14"/>
      <c r="E20" s="15"/>
      <c r="F20" s="16" t="s">
        <v>40</v>
      </c>
      <c r="G20" s="17">
        <v>34020</v>
      </c>
      <c r="H20" s="18">
        <v>0.075</v>
      </c>
      <c r="I20" s="20">
        <f t="shared" si="0"/>
        <v>2551.5</v>
      </c>
    </row>
    <row r="21" ht="16.5" spans="1:9">
      <c r="A21" s="11">
        <v>45836</v>
      </c>
      <c r="B21" s="12" t="s">
        <v>10</v>
      </c>
      <c r="C21" s="13" t="s">
        <v>72</v>
      </c>
      <c r="D21" s="14" t="s">
        <v>73</v>
      </c>
      <c r="E21" s="15" t="s">
        <v>74</v>
      </c>
      <c r="F21" s="16" t="s">
        <v>75</v>
      </c>
      <c r="G21" s="17">
        <v>2000</v>
      </c>
      <c r="H21" s="18">
        <v>0.19</v>
      </c>
      <c r="I21" s="20">
        <f t="shared" si="0"/>
        <v>380</v>
      </c>
    </row>
    <row r="22" ht="16.5" spans="1:9">
      <c r="A22" s="11"/>
      <c r="B22" s="12"/>
      <c r="C22" s="12"/>
      <c r="D22" s="14"/>
      <c r="E22" s="15"/>
      <c r="F22" s="16" t="s">
        <v>76</v>
      </c>
      <c r="G22" s="17">
        <v>5500</v>
      </c>
      <c r="H22" s="18">
        <v>0.19</v>
      </c>
      <c r="I22" s="20">
        <f t="shared" si="0"/>
        <v>1045</v>
      </c>
    </row>
    <row r="23" ht="16.5" spans="1:9">
      <c r="A23" s="11"/>
      <c r="B23" s="12"/>
      <c r="C23" s="12"/>
      <c r="D23" s="14"/>
      <c r="E23" s="15"/>
      <c r="F23" s="16" t="s">
        <v>14</v>
      </c>
      <c r="G23" s="17">
        <v>7500</v>
      </c>
      <c r="H23" s="18">
        <v>0.075</v>
      </c>
      <c r="I23" s="20">
        <f t="shared" si="0"/>
        <v>562.5</v>
      </c>
    </row>
    <row r="24" ht="16.5" spans="1:9">
      <c r="A24" s="11"/>
      <c r="B24" s="12"/>
      <c r="C24" s="12"/>
      <c r="D24" s="14"/>
      <c r="E24" s="15"/>
      <c r="F24" s="16" t="s">
        <v>77</v>
      </c>
      <c r="G24" s="17">
        <v>2000</v>
      </c>
      <c r="H24" s="18">
        <v>0.15</v>
      </c>
      <c r="I24" s="20">
        <f t="shared" si="0"/>
        <v>300</v>
      </c>
    </row>
    <row r="25" ht="16.5" spans="1:9">
      <c r="A25" s="11"/>
      <c r="B25" s="12"/>
      <c r="C25" s="12"/>
      <c r="D25" s="14"/>
      <c r="E25" s="15"/>
      <c r="F25" s="16" t="s">
        <v>15</v>
      </c>
      <c r="G25" s="17">
        <v>30000</v>
      </c>
      <c r="H25" s="18">
        <v>0.035</v>
      </c>
      <c r="I25" s="20">
        <f t="shared" si="0"/>
        <v>1050</v>
      </c>
    </row>
    <row r="26" ht="16.5" spans="1:9">
      <c r="A26" s="11"/>
      <c r="B26" s="12"/>
      <c r="C26" s="12"/>
      <c r="D26" s="14"/>
      <c r="E26" s="15"/>
      <c r="F26" s="16" t="s">
        <v>38</v>
      </c>
      <c r="G26" s="17">
        <v>7905</v>
      </c>
      <c r="H26" s="18">
        <v>0.58</v>
      </c>
      <c r="I26" s="20">
        <f t="shared" si="0"/>
        <v>4584.9</v>
      </c>
    </row>
    <row r="27" ht="33" spans="1:9">
      <c r="A27" s="11"/>
      <c r="B27" s="12"/>
      <c r="C27" s="12"/>
      <c r="D27" s="14"/>
      <c r="E27" s="15"/>
      <c r="F27" s="16" t="s">
        <v>40</v>
      </c>
      <c r="G27" s="17">
        <v>7500</v>
      </c>
      <c r="H27" s="18">
        <v>0.075</v>
      </c>
      <c r="I27" s="20">
        <f t="shared" si="0"/>
        <v>562.5</v>
      </c>
    </row>
    <row r="28" ht="16.5" spans="1:9">
      <c r="A28" s="11">
        <v>45845</v>
      </c>
      <c r="B28" s="12" t="s">
        <v>10</v>
      </c>
      <c r="C28" s="13" t="s">
        <v>44</v>
      </c>
      <c r="D28" s="14" t="s">
        <v>78</v>
      </c>
      <c r="E28" s="15" t="s">
        <v>79</v>
      </c>
      <c r="F28" s="16" t="s">
        <v>13</v>
      </c>
      <c r="G28" s="17">
        <v>24025</v>
      </c>
      <c r="H28" s="18">
        <v>0.21</v>
      </c>
      <c r="I28" s="20">
        <f t="shared" si="0"/>
        <v>5045.25</v>
      </c>
    </row>
    <row r="29" ht="16.5" spans="1:9">
      <c r="A29" s="11"/>
      <c r="B29" s="12"/>
      <c r="C29" s="12"/>
      <c r="D29" s="14"/>
      <c r="E29" s="15"/>
      <c r="F29" s="16" t="s">
        <v>14</v>
      </c>
      <c r="G29" s="17">
        <v>24020</v>
      </c>
      <c r="H29" s="18">
        <v>0.075</v>
      </c>
      <c r="I29" s="20">
        <f t="shared" si="0"/>
        <v>1801.5</v>
      </c>
    </row>
    <row r="30" ht="16.5" spans="1:9">
      <c r="A30" s="11"/>
      <c r="B30" s="12"/>
      <c r="C30" s="12"/>
      <c r="D30" s="14"/>
      <c r="E30" s="15"/>
      <c r="F30" s="16" t="s">
        <v>43</v>
      </c>
      <c r="G30" s="17">
        <v>144150</v>
      </c>
      <c r="H30" s="18">
        <v>0.035</v>
      </c>
      <c r="I30" s="20">
        <f>G30*H30</f>
        <v>5045.25</v>
      </c>
    </row>
    <row r="31" ht="33" spans="1:9">
      <c r="A31" s="11"/>
      <c r="B31" s="12"/>
      <c r="C31" s="12"/>
      <c r="D31" s="14"/>
      <c r="E31" s="15"/>
      <c r="F31" s="16" t="s">
        <v>40</v>
      </c>
      <c r="G31" s="17">
        <v>24020</v>
      </c>
      <c r="H31" s="18">
        <v>0.075</v>
      </c>
      <c r="I31" s="20">
        <f>G31*H31</f>
        <v>1801.5</v>
      </c>
    </row>
    <row r="32" spans="9:9">
      <c r="I32" s="2">
        <f>SUM(I3:I31)</f>
        <v>225158.47</v>
      </c>
    </row>
  </sheetData>
  <autoFilter xmlns:etc="http://www.wps.cn/officeDocument/2017/etCustomData" ref="A2:I32" etc:filterBottomFollowUsedRange="0">
    <extLst/>
  </autoFilter>
  <mergeCells count="31">
    <mergeCell ref="A1:I1"/>
    <mergeCell ref="A3:A6"/>
    <mergeCell ref="A7:A11"/>
    <mergeCell ref="A12:A16"/>
    <mergeCell ref="A17:A20"/>
    <mergeCell ref="A21:A27"/>
    <mergeCell ref="A28:A31"/>
    <mergeCell ref="B3:B6"/>
    <mergeCell ref="B7:B11"/>
    <mergeCell ref="B12:B16"/>
    <mergeCell ref="B17:B20"/>
    <mergeCell ref="B21:B27"/>
    <mergeCell ref="B28:B31"/>
    <mergeCell ref="C3:C6"/>
    <mergeCell ref="C7:C11"/>
    <mergeCell ref="C12:C16"/>
    <mergeCell ref="C17:C20"/>
    <mergeCell ref="C21:C27"/>
    <mergeCell ref="C28:C31"/>
    <mergeCell ref="D3:D6"/>
    <mergeCell ref="D7:D11"/>
    <mergeCell ref="D12:D16"/>
    <mergeCell ref="D17:D20"/>
    <mergeCell ref="D21:D27"/>
    <mergeCell ref="D28:D31"/>
    <mergeCell ref="E3:E6"/>
    <mergeCell ref="E7:E11"/>
    <mergeCell ref="E12:E16"/>
    <mergeCell ref="E17:E20"/>
    <mergeCell ref="E21:E27"/>
    <mergeCell ref="E28:E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2024-9-10鑫登已付款</vt:lpstr>
      <vt:lpstr>2024-11鑫登已开票</vt:lpstr>
      <vt:lpstr>2025-1月已开票</vt:lpstr>
      <vt:lpstr>2025-3月已开票</vt:lpstr>
      <vt:lpstr>2025-4月已开票</vt:lpstr>
      <vt:lpstr>2025-5月已开票</vt:lpstr>
      <vt:lpstr>2025-7月未开票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The No-Maj</cp:lastModifiedBy>
  <dcterms:created xsi:type="dcterms:W3CDTF">2017-08-21T10:11:00Z</dcterms:created>
  <dcterms:modified xsi:type="dcterms:W3CDTF">2025-07-21T06:14:21Z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4ADD28C725884612AB5BA62D1F2970A0_13</vt:lpwstr>
  </property>
</Properties>
</file>