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国外-美金" sheetId="20" r:id="rId1"/>
  </sheets>
  <definedNames>
    <definedName name="_xlnm._FilterDatabase" localSheetId="0" hidden="1">'国外-美金'!$A$1:$J$25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<sst xmlns="http://schemas.openxmlformats.org/spreadsheetml/2006/main" count="81" uniqueCount="54">
  <si>
    <r>
      <rPr>
        <b/>
        <sz val="16"/>
        <color theme="1"/>
        <rFont val="宋体"/>
        <charset val="134"/>
      </rPr>
      <t>富盟</t>
    </r>
    <r>
      <rPr>
        <b/>
        <sz val="16"/>
        <color theme="1"/>
        <rFont val="Calibri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Calibri"/>
        <charset val="134"/>
      </rPr>
      <t>-Recall</t>
    </r>
  </si>
  <si>
    <r>
      <rPr>
        <sz val="10"/>
        <rFont val="宋体"/>
        <charset val="134"/>
      </rPr>
      <t>下单时间</t>
    </r>
  </si>
  <si>
    <t>出货日期</t>
  </si>
  <si>
    <r>
      <rPr>
        <sz val="10"/>
        <rFont val="宋体"/>
        <charset val="134"/>
      </rPr>
      <t>客户联系人</t>
    </r>
  </si>
  <si>
    <r>
      <rPr>
        <sz val="10"/>
        <rFont val="Calibri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</si>
  <si>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睿颢合同号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</si>
  <si>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</si>
  <si>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</si>
  <si>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Calibri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</si>
  <si>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</si>
  <si>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Calibri"/>
        <charset val="134"/>
      </rPr>
      <t>(USD)</t>
    </r>
  </si>
  <si>
    <t>Vicka</t>
  </si>
  <si>
    <t>18045/18047
18561/18565
18564/18562
18563/18566</t>
  </si>
  <si>
    <t>RFMBSK001</t>
  </si>
  <si>
    <t>0623-074-428
Made in Cambodia 女士上装</t>
  </si>
  <si>
    <t>白色缎带洗标CLBCGEN003*5页-60*25mm（加页码）-牛仔类</t>
  </si>
  <si>
    <t>老系统</t>
  </si>
  <si>
    <t>58917</t>
  </si>
  <si>
    <t>RFMBSK002</t>
  </si>
  <si>
    <t>1396-074-433
Made in Cambodia 女上装</t>
  </si>
  <si>
    <t>58916</t>
  </si>
  <si>
    <t>RFMBSK003</t>
  </si>
  <si>
    <t>0942-074-433
Made in Cambodia 女下装</t>
  </si>
  <si>
    <t>18243</t>
  </si>
  <si>
    <t>RFMBSK004</t>
  </si>
  <si>
    <t>3202-074-809
Made in Cambodia 女下装</t>
  </si>
  <si>
    <t>白色缎带洗标CLBCGEN003*4页-60*25mm（加页码）-牛仔类</t>
  </si>
  <si>
    <t>76039</t>
  </si>
  <si>
    <t>RFMBSK006</t>
  </si>
  <si>
    <t>0626-074-428
Made in Cambodia 女吊带裙</t>
  </si>
  <si>
    <t>缎带BSK警告标  ADBCGEN002-120*55mm</t>
  </si>
  <si>
    <t>Anna</t>
  </si>
  <si>
    <t>19356</t>
  </si>
  <si>
    <t>RFMBSK007</t>
  </si>
  <si>
    <t>3380-074-400
Made in Cambodia 男下装牛仔裤</t>
  </si>
  <si>
    <t>白色吊牌HPBCRFI001-60*95mm-RFID LOGO</t>
  </si>
  <si>
    <t>白色吊牌HPBCRFI001-60*95mm-RFID LOGO（重做）</t>
  </si>
  <si>
    <t>缎带BSK警告标  ADBCGEN002-120*55mm-牛仔类</t>
  </si>
  <si>
    <t>白色缎带洗标CLBCGEN003*4页-60*25mm-牛仔类</t>
  </si>
  <si>
    <t>RFMBSK008</t>
  </si>
  <si>
    <t>SAMI---76039-01  
COFFEE--18243-01
LIZARO---76040-01 + 76041-01
JANIS--15481-01  
TRINA--18561-01
15514-01/2</t>
  </si>
  <si>
    <t>RFMBSK009</t>
  </si>
  <si>
    <t>76040</t>
  </si>
  <si>
    <t>RFMBSK010</t>
  </si>
  <si>
    <t>3346-074-811
Made in Cambodia 男下装牛仔裤</t>
  </si>
  <si>
    <t>18892</t>
  </si>
  <si>
    <t>RFMBSK011</t>
  </si>
  <si>
    <t>5003-450-400
Made in Cambodia 女下装</t>
  </si>
  <si>
    <t>76041</t>
  </si>
  <si>
    <t>RFMBSK012</t>
  </si>
  <si>
    <t>3346-074-811
Made in Cambodia 男下装牛仔裤
加单1</t>
  </si>
  <si>
    <t>18554/18555</t>
  </si>
  <si>
    <t>RFMBSK013</t>
  </si>
  <si>
    <t>5003-450-400
Made in Cambodia 女下装
ZALA订单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</si>
</sst>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Calibri"/>
      <charset val="134"/>
    </font>
    <font>
      <sz val="16"/>
      <color theme="1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horizontal="center"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9" fontId="0" fillId="0" borderId="0" xfId="0" applyNumberForma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D9D9D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zoomScale="85" zoomScaleNormal="85" topLeftCell="A6" workbookViewId="0">
      <selection activeCell="J23" sqref="J23:J24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8" width="12.7181818181818" style="2" customWidth="1"/>
    <col min="9" max="10" width="12.7181818181818" style="1" customWidth="1"/>
    <col min="11" max="11" width="39.2181818181818" style="1" customWidth="1"/>
    <col min="12" max="16375" width="24.7272727272727" style="1" customWidth="1"/>
  </cols>
  <sheetData>
    <row r="1" ht="44" customHeight="1" spans="1:10">
      <c r="A1" s="3" t="s">
        <v>0</v>
      </c>
      <c r="B1" s="3"/>
      <c r="C1" s="4"/>
      <c r="D1" s="4"/>
      <c r="E1" s="5"/>
      <c r="F1" s="4"/>
      <c r="G1" s="4"/>
      <c r="H1" s="4"/>
      <c r="I1" s="4"/>
      <c r="J1" s="4"/>
    </row>
    <row r="2" ht="51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 t="s">
        <v>8</v>
      </c>
      <c r="I2" s="35" t="s">
        <v>9</v>
      </c>
      <c r="J2" s="36" t="s">
        <v>10</v>
      </c>
    </row>
    <row r="3" ht="30" customHeight="1" spans="1:11">
      <c r="A3" s="10">
        <v>45701</v>
      </c>
      <c r="B3" s="10">
        <v>45703</v>
      </c>
      <c r="C3" s="11" t="s">
        <v>11</v>
      </c>
      <c r="D3" s="12" t="s">
        <v>12</v>
      </c>
      <c r="E3" s="13" t="s">
        <v>13</v>
      </c>
      <c r="F3" s="14" t="s">
        <v>14</v>
      </c>
      <c r="G3" s="15" t="s">
        <v>15</v>
      </c>
      <c r="H3" s="11">
        <f>22000*1.05*5</f>
        <v>115500</v>
      </c>
      <c r="I3" s="15">
        <v>0.0079</v>
      </c>
      <c r="J3" s="37">
        <f>H3*I3</f>
        <v>912.45</v>
      </c>
      <c r="K3" s="38" t="s">
        <v>16</v>
      </c>
    </row>
    <row r="4" ht="30" customHeight="1" spans="1:11">
      <c r="A4" s="10">
        <v>45701</v>
      </c>
      <c r="B4" s="10">
        <v>45703</v>
      </c>
      <c r="C4" s="11" t="s">
        <v>11</v>
      </c>
      <c r="D4" s="12" t="s">
        <v>17</v>
      </c>
      <c r="E4" s="13" t="s">
        <v>18</v>
      </c>
      <c r="F4" s="14" t="s">
        <v>19</v>
      </c>
      <c r="G4" s="15" t="s">
        <v>15</v>
      </c>
      <c r="H4" s="11">
        <f>2500*1.05*5</f>
        <v>13125</v>
      </c>
      <c r="I4" s="15">
        <v>0.0079</v>
      </c>
      <c r="J4" s="37">
        <f t="shared" ref="J4:J24" si="0">H4*I4</f>
        <v>103.6875</v>
      </c>
      <c r="K4" s="38"/>
    </row>
    <row r="5" ht="30" customHeight="1" spans="1:11">
      <c r="A5" s="10">
        <v>45701</v>
      </c>
      <c r="B5" s="10">
        <v>45706</v>
      </c>
      <c r="C5" s="11" t="s">
        <v>11</v>
      </c>
      <c r="D5" s="12" t="s">
        <v>20</v>
      </c>
      <c r="E5" s="13" t="s">
        <v>21</v>
      </c>
      <c r="F5" s="14" t="s">
        <v>22</v>
      </c>
      <c r="G5" s="15" t="s">
        <v>15</v>
      </c>
      <c r="H5" s="11">
        <f>3000*1.05*5</f>
        <v>15750</v>
      </c>
      <c r="I5" s="15">
        <v>0.0079</v>
      </c>
      <c r="J5" s="37">
        <f t="shared" si="0"/>
        <v>124.425</v>
      </c>
      <c r="K5" s="38"/>
    </row>
    <row r="6" ht="30" customHeight="1" spans="1:11">
      <c r="A6" s="10">
        <v>45701</v>
      </c>
      <c r="B6" s="10">
        <v>45706</v>
      </c>
      <c r="C6" s="11" t="s">
        <v>11</v>
      </c>
      <c r="D6" s="12" t="s">
        <v>23</v>
      </c>
      <c r="E6" s="13" t="s">
        <v>24</v>
      </c>
      <c r="F6" s="14" t="s">
        <v>25</v>
      </c>
      <c r="G6" s="15" t="s">
        <v>26</v>
      </c>
      <c r="H6" s="11">
        <f>5000*1.05*4</f>
        <v>21000</v>
      </c>
      <c r="I6" s="15">
        <v>0.0079</v>
      </c>
      <c r="J6" s="37">
        <f t="shared" si="0"/>
        <v>165.9</v>
      </c>
      <c r="K6" s="38"/>
    </row>
    <row r="7" ht="30" customHeight="1" spans="1:11">
      <c r="A7" s="16">
        <v>45709</v>
      </c>
      <c r="B7" s="16">
        <v>45714</v>
      </c>
      <c r="C7" s="17" t="s">
        <v>11</v>
      </c>
      <c r="D7" s="18" t="s">
        <v>27</v>
      </c>
      <c r="E7" s="19" t="s">
        <v>28</v>
      </c>
      <c r="F7" s="20" t="s">
        <v>29</v>
      </c>
      <c r="G7" s="15" t="s">
        <v>15</v>
      </c>
      <c r="H7" s="11">
        <f>16000*1.05*5</f>
        <v>84000</v>
      </c>
      <c r="I7" s="15">
        <v>0.0079</v>
      </c>
      <c r="J7" s="37">
        <f t="shared" si="0"/>
        <v>663.6</v>
      </c>
      <c r="K7" s="38"/>
    </row>
    <row r="8" ht="30" customHeight="1" spans="1:11">
      <c r="A8" s="21"/>
      <c r="B8" s="21"/>
      <c r="C8" s="22"/>
      <c r="D8" s="23"/>
      <c r="E8" s="24"/>
      <c r="F8" s="25"/>
      <c r="G8" s="15" t="s">
        <v>30</v>
      </c>
      <c r="H8" s="11">
        <f>16000*1.05</f>
        <v>16800</v>
      </c>
      <c r="I8" s="15">
        <v>0.0187</v>
      </c>
      <c r="J8" s="37">
        <f t="shared" si="0"/>
        <v>314.16</v>
      </c>
      <c r="K8" s="38"/>
    </row>
    <row r="9" ht="30" customHeight="1" spans="1:10">
      <c r="A9" s="10">
        <v>45713</v>
      </c>
      <c r="B9" s="10">
        <v>45720</v>
      </c>
      <c r="C9" s="11" t="s">
        <v>31</v>
      </c>
      <c r="D9" s="12" t="s">
        <v>32</v>
      </c>
      <c r="E9" s="26" t="s">
        <v>33</v>
      </c>
      <c r="F9" s="14" t="s">
        <v>34</v>
      </c>
      <c r="G9" s="27" t="s">
        <v>35</v>
      </c>
      <c r="H9" s="11">
        <f>7000*1.05</f>
        <v>7350</v>
      </c>
      <c r="I9" s="15">
        <v>0.04</v>
      </c>
      <c r="J9" s="39">
        <f t="shared" si="0"/>
        <v>294</v>
      </c>
    </row>
    <row r="10" ht="30" customHeight="1" spans="1:10">
      <c r="A10" s="10"/>
      <c r="B10" s="10"/>
      <c r="C10" s="11"/>
      <c r="D10" s="28"/>
      <c r="E10" s="26"/>
      <c r="F10" s="14"/>
      <c r="G10" s="27" t="s">
        <v>36</v>
      </c>
      <c r="H10" s="11">
        <f>7000*1.05</f>
        <v>7350</v>
      </c>
      <c r="I10" s="15">
        <v>0.04</v>
      </c>
      <c r="J10" s="39">
        <f t="shared" si="0"/>
        <v>294</v>
      </c>
    </row>
    <row r="11" ht="30" customHeight="1" spans="1:10">
      <c r="A11" s="10"/>
      <c r="B11" s="10"/>
      <c r="C11" s="11"/>
      <c r="D11" s="28"/>
      <c r="E11" s="26"/>
      <c r="F11" s="14"/>
      <c r="G11" s="15" t="s">
        <v>37</v>
      </c>
      <c r="H11" s="11">
        <f>7000*1.05</f>
        <v>7350</v>
      </c>
      <c r="I11" s="15">
        <v>0.0187</v>
      </c>
      <c r="J11" s="39">
        <f t="shared" si="0"/>
        <v>137.445</v>
      </c>
    </row>
    <row r="12" ht="30" customHeight="1" spans="1:10">
      <c r="A12" s="10"/>
      <c r="B12" s="10"/>
      <c r="C12" s="11"/>
      <c r="D12" s="28"/>
      <c r="E12" s="26"/>
      <c r="F12" s="14"/>
      <c r="G12" s="15" t="s">
        <v>38</v>
      </c>
      <c r="H12" s="11">
        <f>7000*1.05*4</f>
        <v>29400</v>
      </c>
      <c r="I12" s="15">
        <v>0.0079</v>
      </c>
      <c r="J12" s="39">
        <f t="shared" si="0"/>
        <v>232.26</v>
      </c>
    </row>
    <row r="13" ht="30" customHeight="1" spans="1:10">
      <c r="A13" s="21">
        <v>45714</v>
      </c>
      <c r="B13" s="21">
        <v>45716</v>
      </c>
      <c r="C13" s="22" t="s">
        <v>11</v>
      </c>
      <c r="D13" s="23"/>
      <c r="E13" s="29" t="s">
        <v>39</v>
      </c>
      <c r="F13" s="25" t="s">
        <v>40</v>
      </c>
      <c r="G13" s="15" t="s">
        <v>37</v>
      </c>
      <c r="H13" s="15">
        <f>(12800+8000+7000+16000+3000+5000+9080)*1.05</f>
        <v>63924</v>
      </c>
      <c r="I13" s="15">
        <v>0.0187</v>
      </c>
      <c r="J13" s="39">
        <f t="shared" si="0"/>
        <v>1195.3788</v>
      </c>
    </row>
    <row r="14" ht="30" customHeight="1" spans="1:10">
      <c r="A14" s="16">
        <v>45719</v>
      </c>
      <c r="B14" s="16">
        <v>45726</v>
      </c>
      <c r="C14" s="17" t="s">
        <v>11</v>
      </c>
      <c r="D14" s="18" t="s">
        <v>27</v>
      </c>
      <c r="E14" s="30" t="s">
        <v>41</v>
      </c>
      <c r="F14" s="20" t="s">
        <v>29</v>
      </c>
      <c r="G14" s="27" t="s">
        <v>35</v>
      </c>
      <c r="H14" s="11">
        <f>16000*1.05</f>
        <v>16800</v>
      </c>
      <c r="I14" s="15">
        <v>0.04</v>
      </c>
      <c r="J14" s="39">
        <f t="shared" si="0"/>
        <v>672</v>
      </c>
    </row>
    <row r="15" ht="30" customHeight="1" spans="1:10">
      <c r="A15" s="10">
        <v>45722</v>
      </c>
      <c r="B15" s="16">
        <v>45728</v>
      </c>
      <c r="C15" s="11" t="s">
        <v>11</v>
      </c>
      <c r="D15" s="12" t="s">
        <v>42</v>
      </c>
      <c r="E15" s="26" t="s">
        <v>43</v>
      </c>
      <c r="F15" s="14" t="s">
        <v>44</v>
      </c>
      <c r="G15" s="27" t="s">
        <v>35</v>
      </c>
      <c r="H15" s="11">
        <f>8000*1.05</f>
        <v>8400</v>
      </c>
      <c r="I15" s="15">
        <v>0.04</v>
      </c>
      <c r="J15" s="39">
        <f t="shared" si="0"/>
        <v>336</v>
      </c>
    </row>
    <row r="16" ht="30" customHeight="1" spans="1:10">
      <c r="A16" s="10"/>
      <c r="B16" s="16">
        <v>45727</v>
      </c>
      <c r="C16" s="11"/>
      <c r="D16" s="28"/>
      <c r="E16" s="26"/>
      <c r="F16" s="14"/>
      <c r="G16" s="15" t="s">
        <v>37</v>
      </c>
      <c r="H16" s="11">
        <f>8000*1.05</f>
        <v>8400</v>
      </c>
      <c r="I16" s="15">
        <v>0.0187</v>
      </c>
      <c r="J16" s="39">
        <f t="shared" si="0"/>
        <v>157.08</v>
      </c>
    </row>
    <row r="17" ht="30" customHeight="1" spans="1:10">
      <c r="A17" s="10"/>
      <c r="B17" s="21"/>
      <c r="C17" s="11"/>
      <c r="D17" s="28"/>
      <c r="E17" s="26"/>
      <c r="F17" s="14"/>
      <c r="G17" s="15" t="s">
        <v>38</v>
      </c>
      <c r="H17" s="11">
        <f>8000*1.05*4</f>
        <v>33600</v>
      </c>
      <c r="I17" s="15">
        <v>0.0079</v>
      </c>
      <c r="J17" s="39">
        <f t="shared" si="0"/>
        <v>265.44</v>
      </c>
    </row>
    <row r="18" ht="30" customHeight="1" spans="1:10">
      <c r="A18" s="16">
        <v>45729</v>
      </c>
      <c r="B18" s="16">
        <v>45731</v>
      </c>
      <c r="C18" s="17" t="s">
        <v>11</v>
      </c>
      <c r="D18" s="18" t="s">
        <v>45</v>
      </c>
      <c r="E18" s="26" t="s">
        <v>46</v>
      </c>
      <c r="F18" s="14" t="s">
        <v>47</v>
      </c>
      <c r="G18" s="15" t="s">
        <v>26</v>
      </c>
      <c r="H18" s="11">
        <f>15000*1.05*4</f>
        <v>63000</v>
      </c>
      <c r="I18" s="15">
        <v>0.0079</v>
      </c>
      <c r="J18" s="39">
        <f t="shared" si="0"/>
        <v>497.7</v>
      </c>
    </row>
    <row r="19" ht="30" customHeight="1" spans="1:10">
      <c r="A19" s="31"/>
      <c r="B19" s="31"/>
      <c r="C19" s="32"/>
      <c r="D19" s="33"/>
      <c r="E19" s="34"/>
      <c r="F19" s="14"/>
      <c r="G19" s="15" t="s">
        <v>37</v>
      </c>
      <c r="H19" s="11">
        <f>15000*1.05</f>
        <v>15750</v>
      </c>
      <c r="I19" s="15">
        <v>0.0187</v>
      </c>
      <c r="J19" s="39">
        <f t="shared" si="0"/>
        <v>294.525</v>
      </c>
    </row>
    <row r="20" ht="30" customHeight="1" spans="1:10">
      <c r="A20" s="10">
        <v>45730</v>
      </c>
      <c r="B20" s="16">
        <v>45734</v>
      </c>
      <c r="C20" s="11" t="s">
        <v>11</v>
      </c>
      <c r="D20" s="12" t="s">
        <v>48</v>
      </c>
      <c r="E20" s="26" t="s">
        <v>49</v>
      </c>
      <c r="F20" s="14" t="s">
        <v>50</v>
      </c>
      <c r="G20" s="27" t="s">
        <v>35</v>
      </c>
      <c r="H20" s="11">
        <f>7000*1.05</f>
        <v>7350</v>
      </c>
      <c r="I20" s="15">
        <v>0.04</v>
      </c>
      <c r="J20" s="39">
        <f t="shared" si="0"/>
        <v>294</v>
      </c>
    </row>
    <row r="21" ht="30" customHeight="1" spans="1:10">
      <c r="A21" s="10"/>
      <c r="B21" s="16">
        <v>45733</v>
      </c>
      <c r="C21" s="11"/>
      <c r="D21" s="28"/>
      <c r="E21" s="26"/>
      <c r="F21" s="14"/>
      <c r="G21" s="15" t="s">
        <v>37</v>
      </c>
      <c r="H21" s="11">
        <f>7000*1.05</f>
        <v>7350</v>
      </c>
      <c r="I21" s="15">
        <v>0.0187</v>
      </c>
      <c r="J21" s="40">
        <f t="shared" si="0"/>
        <v>137.445</v>
      </c>
    </row>
    <row r="22" ht="30" customHeight="1" spans="1:10">
      <c r="A22" s="10"/>
      <c r="B22" s="21"/>
      <c r="C22" s="11"/>
      <c r="D22" s="28"/>
      <c r="E22" s="26"/>
      <c r="F22" s="14"/>
      <c r="G22" s="15" t="s">
        <v>38</v>
      </c>
      <c r="H22" s="11">
        <f>7000*1.05*4</f>
        <v>29400</v>
      </c>
      <c r="I22" s="15">
        <v>0.0079</v>
      </c>
      <c r="J22" s="39">
        <f t="shared" si="0"/>
        <v>232.26</v>
      </c>
    </row>
    <row r="23" customHeight="1" spans="1:10">
      <c r="A23" s="10">
        <v>45734</v>
      </c>
      <c r="B23" s="10">
        <v>45736</v>
      </c>
      <c r="C23" s="11" t="s">
        <v>11</v>
      </c>
      <c r="D23" s="12" t="s">
        <v>51</v>
      </c>
      <c r="E23" s="26" t="s">
        <v>52</v>
      </c>
      <c r="F23" s="14" t="s">
        <v>53</v>
      </c>
      <c r="G23" s="15" t="s">
        <v>26</v>
      </c>
      <c r="H23" s="11">
        <f>9900*1.05*4</f>
        <v>41580</v>
      </c>
      <c r="I23" s="15">
        <v>0.0079</v>
      </c>
      <c r="J23" s="39">
        <f t="shared" si="0"/>
        <v>328.482</v>
      </c>
    </row>
    <row r="24" customHeight="1" spans="1:10">
      <c r="A24" s="10"/>
      <c r="B24" s="10"/>
      <c r="C24" s="11"/>
      <c r="D24" s="12"/>
      <c r="E24" s="26"/>
      <c r="F24" s="14"/>
      <c r="G24" s="15" t="s">
        <v>37</v>
      </c>
      <c r="H24" s="11">
        <f>9900*1.05</f>
        <v>10395</v>
      </c>
      <c r="I24" s="15">
        <v>0.0187</v>
      </c>
      <c r="J24" s="39">
        <f t="shared" si="0"/>
        <v>194.3865</v>
      </c>
    </row>
    <row r="25" customHeight="1" spans="10:10">
      <c r="J25" s="41">
        <f>SUM(J3:J24)</f>
        <v>7846.6248</v>
      </c>
    </row>
  </sheetData>
  <autoFilter xmlns:etc="http://www.wps.cn/officeDocument/2017/etCustomData" ref="A1:J25" etc:filterBottomFollowUsedRange="0">
    <extLst/>
  </autoFilter>
  <mergeCells count="38">
    <mergeCell ref="A1:J1"/>
    <mergeCell ref="A7:A8"/>
    <mergeCell ref="A9:A12"/>
    <mergeCell ref="A15:A17"/>
    <mergeCell ref="A18:A19"/>
    <mergeCell ref="A20:A22"/>
    <mergeCell ref="A23:A24"/>
    <mergeCell ref="B7:B8"/>
    <mergeCell ref="B9:B12"/>
    <mergeCell ref="B16:B17"/>
    <mergeCell ref="B18:B19"/>
    <mergeCell ref="B21:B22"/>
    <mergeCell ref="B23:B24"/>
    <mergeCell ref="C7:C8"/>
    <mergeCell ref="C9:C12"/>
    <mergeCell ref="C15:C17"/>
    <mergeCell ref="C18:C19"/>
    <mergeCell ref="C20:C22"/>
    <mergeCell ref="C23:C24"/>
    <mergeCell ref="D7:D8"/>
    <mergeCell ref="D9:D12"/>
    <mergeCell ref="D15:D17"/>
    <mergeCell ref="D18:D19"/>
    <mergeCell ref="D20:D22"/>
    <mergeCell ref="D23:D24"/>
    <mergeCell ref="E7:E8"/>
    <mergeCell ref="E9:E12"/>
    <mergeCell ref="E15:E17"/>
    <mergeCell ref="E18:E19"/>
    <mergeCell ref="E20:E22"/>
    <mergeCell ref="E23:E24"/>
    <mergeCell ref="F7:F8"/>
    <mergeCell ref="F9:F12"/>
    <mergeCell ref="F15:F17"/>
    <mergeCell ref="F18:F19"/>
    <mergeCell ref="F20:F22"/>
    <mergeCell ref="F23:F24"/>
    <mergeCell ref="K3:K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国外-美金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naya</cp:lastModifiedBy>
  <dcterms:created xsi:type="dcterms:W3CDTF">2017-08-21T10:11:00Z</dcterms:created>
  <dcterms:modified xsi:type="dcterms:W3CDTF">2025-08-21T07:55:27Z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true</vt:bool>
  </property>
</Properties>
</file>