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外-美金" sheetId="20" r:id="rId1"/>
  </sheets>
  <definedNames>
    <definedName name="_xlnm._FilterDatabase" localSheetId="0" hidden="1">'国外-美金'!$A$1:$J$88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<sst xmlns="http://schemas.openxmlformats.org/spreadsheetml/2006/main" count="172" uniqueCount="88">
  <si>
    <r>
      <rPr>
        <b/>
        <sz val="16"/>
        <color theme="1"/>
        <rFont val="宋体"/>
        <charset val="134"/>
      </rPr>
      <t>富盟</t>
    </r>
    <r>
      <rPr>
        <b/>
        <sz val="16"/>
        <color theme="1"/>
        <rFont val="Calibri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Calibri"/>
        <charset val="134"/>
      </rPr>
      <t>-Recall</t>
    </r>
  </si>
  <si>
    <r>
      <rPr>
        <sz val="10"/>
        <rFont val="宋体"/>
        <charset val="134"/>
      </rPr>
      <t>下单时间</t>
    </r>
  </si>
  <si>
    <t>出货日期</t>
  </si>
  <si>
    <r>
      <rPr>
        <sz val="10"/>
        <rFont val="宋体"/>
        <charset val="134"/>
      </rPr>
      <t>客户联系人</t>
    </r>
  </si>
  <si>
    <r>
      <rPr>
        <sz val="10"/>
        <rFont val="Calibri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</si>
  <si>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睿颢合同号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</si>
  <si>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</si>
  <si>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</si>
  <si>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Calibri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</si>
  <si>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</si>
  <si>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Calibri"/>
        <charset val="134"/>
      </rPr>
      <t>(USD)</t>
    </r>
  </si>
  <si>
    <t>Vicka</t>
  </si>
  <si>
    <t>18554/18555</t>
  </si>
  <si>
    <t>RFMBSK014</t>
  </si>
  <si>
    <t>5003-450-400
Made in Cambodia 女下装
ZALA订单</t>
  </si>
  <si>
    <t>白色吊牌HPBCRFI001-60*95mm-zala RFID LOGO</t>
  </si>
  <si>
    <t>腰卡（BKYK40001）BAGGY BALLOON-60*110mm</t>
  </si>
  <si>
    <t>76043</t>
  </si>
  <si>
    <t>RFMBSK015</t>
  </si>
  <si>
    <t>1216-074-712
Made in Cambodia 男上装</t>
  </si>
  <si>
    <t>白色吊牌HPBCRFI001-60*95mm-RFID LOGO</t>
  </si>
  <si>
    <t>白色缎带洗标CLBCGEN003*4页-60*25mm（加页码）-牛仔类</t>
  </si>
  <si>
    <t>缎带BSK警告标  ADBCGEN002-120*55mm-牛仔类</t>
  </si>
  <si>
    <t>76044</t>
  </si>
  <si>
    <t>RFMBSK016</t>
  </si>
  <si>
    <t>3345-074-712
Made in Cambodia 男下装</t>
  </si>
  <si>
    <t>18045/18047
18561/18565
18564/18562
18563/18566</t>
  </si>
  <si>
    <t>RFMBSK017</t>
  </si>
  <si>
    <t>0623-074-428
Made in Cambodia 女士上装</t>
  </si>
  <si>
    <t>白色缎带洗标CLBCGEN003*5页-60*25mm（加页码）-牛仔类（重做）</t>
  </si>
  <si>
    <t>23741/23742/
23743</t>
  </si>
  <si>
    <t>RFMBSK018</t>
  </si>
  <si>
    <t>5003-450-428/400
Made in Cambodia 女下装
ZALA订单 翻单1</t>
  </si>
  <si>
    <t xml:space="preserve">白色吊牌HPBCRFI001-60*95mm-zala RFID LOGO </t>
  </si>
  <si>
    <t>缎带BSK警告标  ADBCGEN002-120*55mm-牛仔类（23742）</t>
  </si>
  <si>
    <t>白色织标WLBCGEN020(06B）-85*20mm（42码）</t>
  </si>
  <si>
    <t>77245</t>
  </si>
  <si>
    <t>RFMBSK019</t>
  </si>
  <si>
    <t>0626-074-428
Made in Cambodia 女背心裙
翻单1</t>
  </si>
  <si>
    <t>黑色 吊绳 MRBCGEN004-320*1.5mm</t>
  </si>
  <si>
    <t>白色缎带洗标CLBCGEN003*5页-60*25mm（加页码）-牛仔类</t>
  </si>
  <si>
    <t>缎带BSK警告标  ADBCGEN002-120*55mm</t>
  </si>
  <si>
    <t>WLBCRFI013 RFID 白织标-65*19mm-牛仔类</t>
  </si>
  <si>
    <t>18565/18564/18562/18566/18563-01</t>
  </si>
  <si>
    <t>RFMBSK020</t>
  </si>
  <si>
    <t>/</t>
  </si>
  <si>
    <t>24467/23877</t>
  </si>
  <si>
    <t>RFMBSK021</t>
  </si>
  <si>
    <t>0626-074-428
Made in Cambodia 女背心裙
翻单2</t>
  </si>
  <si>
    <t>23560/
23561/
23562</t>
  </si>
  <si>
    <t>RFMBSK022</t>
  </si>
  <si>
    <t>0623-074-428
Made in Cambodia 女士上装
翻单1</t>
  </si>
  <si>
    <t>白色吊牌HPBCGEN001-60*95mm</t>
  </si>
  <si>
    <t>白色织标WLBCGEN017-65*19mm-牛仔类</t>
  </si>
  <si>
    <t>19356</t>
  </si>
  <si>
    <t>RFMBSK023</t>
  </si>
  <si>
    <t>3380-074-400
Made in Cambodia 男下装牛仔裤 男装裤子</t>
  </si>
  <si>
    <t>白色RFID织标WLBCRFI011-85*20mm-牛仔类</t>
  </si>
  <si>
    <t>23998/23999/
24001/24003</t>
  </si>
  <si>
    <t>RFMBSK024</t>
  </si>
  <si>
    <t>0623-074-428
Made in Cambodia 女士上装
翻单2</t>
  </si>
  <si>
    <t>76278</t>
  </si>
  <si>
    <t>RFMBSK025</t>
  </si>
  <si>
    <t>5327-074-426
Made in Cambodia 男下装牛仔裤</t>
  </si>
  <si>
    <t>腰卡BAGGY（BKYK25001）-88*82mm</t>
  </si>
  <si>
    <t>白色缎带洗标CLBCGEN003*4页-60*25mm-牛仔类</t>
  </si>
  <si>
    <t>24289/24290/24291</t>
  </si>
  <si>
    <t>RFMBSK026</t>
  </si>
  <si>
    <t>0626-074-401
Made in Cambodia 女背心裙
翻单3</t>
  </si>
  <si>
    <t>24335/24662</t>
  </si>
  <si>
    <t>RFMBSK027</t>
  </si>
  <si>
    <t>0623-074-428
Made in Cambodia 女士上装
翻单3</t>
  </si>
  <si>
    <t>25242</t>
  </si>
  <si>
    <t>RFMBSK028</t>
  </si>
  <si>
    <t>0625-074-401
Made in Cambodia 女吊带裙</t>
  </si>
  <si>
    <t>76916</t>
  </si>
  <si>
    <t>RFMBSK029</t>
  </si>
  <si>
    <t>5678-074-401
Made in Cambodia 女士长裙</t>
  </si>
  <si>
    <t>76607/76677</t>
  </si>
  <si>
    <t>RFMBSK005</t>
  </si>
  <si>
    <t>5024-074-401/426/433/809
Made in Cambodia 女士长裤</t>
  </si>
  <si>
    <t>腰卡BAGGY BARREL （BKYK25001）-88*82mm</t>
  </si>
  <si>
    <t>25645</t>
  </si>
  <si>
    <t>RFMBSK030</t>
  </si>
  <si>
    <t>0623-074-401
Made in Cambodia 女士上装
翻单4</t>
  </si>
  <si>
    <t>23877</t>
  </si>
  <si>
    <t>RFMBSK031</t>
  </si>
  <si>
    <t>0626-074-428
Made in Cambodia 女背心裙
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</si>
</sst>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Calibri"/>
      <charset val="134"/>
    </font>
    <font>
      <sz val="16"/>
      <color theme="1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horizontal="center" vertical="center"/>
    </xf>
    <xf numFmtId="0" fontId="28" fillId="0" borderId="0">
      <alignment horizontal="center" vertical="center"/>
    </xf>
    <xf numFmtId="0" fontId="28" fillId="0" borderId="0">
      <alignment horizontal="center"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horizontal="center"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9" fontId="0" fillId="0" borderId="0" xfId="0" applyNumberForma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"/>
  <sheetViews>
    <sheetView tabSelected="1" zoomScale="80" zoomScaleNormal="80" topLeftCell="A31" workbookViewId="0">
      <selection activeCell="J85" sqref="J85:J87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8" width="12.7181818181818" style="2" customWidth="1"/>
    <col min="9" max="10" width="12.7181818181818" style="1" customWidth="1"/>
    <col min="11" max="11" width="39.2181818181818" style="1" customWidth="1"/>
    <col min="12" max="16375" width="24.7272727272727" style="1" customWidth="1"/>
    <col min="16376" max="16384" width="24.7272727272727" style="1"/>
  </cols>
  <sheetData>
    <row r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41" t="s">
        <v>9</v>
      </c>
      <c r="J2" s="42" t="s">
        <v>10</v>
      </c>
    </row>
    <row r="3" customHeight="1" spans="1:10">
      <c r="A3" s="10">
        <v>45737</v>
      </c>
      <c r="B3" s="10">
        <v>45740</v>
      </c>
      <c r="C3" s="11" t="s">
        <v>11</v>
      </c>
      <c r="D3" s="12" t="s">
        <v>12</v>
      </c>
      <c r="E3" s="13" t="s">
        <v>13</v>
      </c>
      <c r="F3" s="14" t="s">
        <v>14</v>
      </c>
      <c r="G3" s="15" t="s">
        <v>15</v>
      </c>
      <c r="H3" s="16">
        <f>9900*1.05</f>
        <v>10395</v>
      </c>
      <c r="I3" s="20">
        <v>0.034</v>
      </c>
      <c r="J3" s="43">
        <f>H3*I3</f>
        <v>353.43</v>
      </c>
    </row>
    <row r="4" customHeight="1" spans="1:10">
      <c r="A4" s="17"/>
      <c r="B4" s="17"/>
      <c r="C4" s="18"/>
      <c r="D4" s="19"/>
      <c r="E4" s="13"/>
      <c r="F4" s="14"/>
      <c r="G4" s="20" t="s">
        <v>16</v>
      </c>
      <c r="H4" s="16">
        <f>9900*1.05</f>
        <v>10395</v>
      </c>
      <c r="I4" s="20">
        <v>0.0317</v>
      </c>
      <c r="J4" s="43">
        <f t="shared" ref="J4:J35" si="0">H4*I4</f>
        <v>329.5215</v>
      </c>
    </row>
    <row r="5" customHeight="1" spans="1:10">
      <c r="A5" s="10">
        <v>45737</v>
      </c>
      <c r="B5" s="21">
        <v>45740</v>
      </c>
      <c r="C5" s="11" t="s">
        <v>11</v>
      </c>
      <c r="D5" s="12" t="s">
        <v>17</v>
      </c>
      <c r="E5" s="13" t="s">
        <v>18</v>
      </c>
      <c r="F5" s="14" t="s">
        <v>19</v>
      </c>
      <c r="G5" s="15" t="s">
        <v>20</v>
      </c>
      <c r="H5" s="16">
        <f>1500*1.05</f>
        <v>1575</v>
      </c>
      <c r="I5" s="20">
        <v>0.04</v>
      </c>
      <c r="J5" s="43">
        <f t="shared" si="0"/>
        <v>63</v>
      </c>
    </row>
    <row r="6" customHeight="1" spans="1:10">
      <c r="A6" s="17"/>
      <c r="B6" s="17">
        <v>45741</v>
      </c>
      <c r="C6" s="18"/>
      <c r="D6" s="19"/>
      <c r="E6" s="13"/>
      <c r="F6" s="14"/>
      <c r="G6" s="20" t="s">
        <v>21</v>
      </c>
      <c r="H6" s="16">
        <f>1500*1.05*4</f>
        <v>6300</v>
      </c>
      <c r="I6" s="20">
        <v>0.0079</v>
      </c>
      <c r="J6" s="43">
        <f t="shared" si="0"/>
        <v>49.77</v>
      </c>
    </row>
    <row r="7" customHeight="1" spans="1:10">
      <c r="A7" s="17"/>
      <c r="B7" s="17"/>
      <c r="C7" s="18"/>
      <c r="D7" s="19"/>
      <c r="E7" s="13"/>
      <c r="F7" s="14"/>
      <c r="G7" s="20" t="s">
        <v>22</v>
      </c>
      <c r="H7" s="16">
        <f>1500*1.05</f>
        <v>1575</v>
      </c>
      <c r="I7" s="20">
        <v>0.0187</v>
      </c>
      <c r="J7" s="43">
        <f t="shared" si="0"/>
        <v>29.4525</v>
      </c>
    </row>
    <row r="8" customHeight="1" spans="1:10">
      <c r="A8" s="10">
        <v>45737</v>
      </c>
      <c r="B8" s="10">
        <v>45740</v>
      </c>
      <c r="C8" s="11" t="s">
        <v>11</v>
      </c>
      <c r="D8" s="12" t="s">
        <v>23</v>
      </c>
      <c r="E8" s="13" t="s">
        <v>24</v>
      </c>
      <c r="F8" s="14" t="s">
        <v>25</v>
      </c>
      <c r="G8" s="15" t="s">
        <v>20</v>
      </c>
      <c r="H8" s="16">
        <f>1500*1.05</f>
        <v>1575</v>
      </c>
      <c r="I8" s="20">
        <v>0.04</v>
      </c>
      <c r="J8" s="43">
        <f t="shared" si="0"/>
        <v>63</v>
      </c>
    </row>
    <row r="9" customHeight="1" spans="1:10">
      <c r="A9" s="17"/>
      <c r="B9" s="21">
        <v>45741</v>
      </c>
      <c r="C9" s="18"/>
      <c r="D9" s="19"/>
      <c r="E9" s="13"/>
      <c r="F9" s="14"/>
      <c r="G9" s="20" t="s">
        <v>21</v>
      </c>
      <c r="H9" s="16">
        <f>1500*1.05*4</f>
        <v>6300</v>
      </c>
      <c r="I9" s="20">
        <v>0.0079</v>
      </c>
      <c r="J9" s="43">
        <f t="shared" si="0"/>
        <v>49.77</v>
      </c>
    </row>
    <row r="10" customHeight="1" spans="1:10">
      <c r="A10" s="17"/>
      <c r="B10" s="21"/>
      <c r="C10" s="18"/>
      <c r="D10" s="19"/>
      <c r="E10" s="13"/>
      <c r="F10" s="14"/>
      <c r="G10" s="20" t="s">
        <v>22</v>
      </c>
      <c r="H10" s="16">
        <f>1500*1.05</f>
        <v>1575</v>
      </c>
      <c r="I10" s="20">
        <v>0.0187</v>
      </c>
      <c r="J10" s="43">
        <f t="shared" si="0"/>
        <v>29.4525</v>
      </c>
    </row>
    <row r="11" customHeight="1" spans="1:10">
      <c r="A11" s="10">
        <v>45737</v>
      </c>
      <c r="B11" s="10">
        <v>45740</v>
      </c>
      <c r="C11" s="11" t="s">
        <v>11</v>
      </c>
      <c r="D11" s="12" t="s">
        <v>26</v>
      </c>
      <c r="E11" s="22" t="s">
        <v>27</v>
      </c>
      <c r="F11" s="23" t="s">
        <v>28</v>
      </c>
      <c r="G11" s="20" t="s">
        <v>29</v>
      </c>
      <c r="H11" s="16">
        <f>3000*1.05*5+12000*1.05+12000*1.05*4</f>
        <v>78750</v>
      </c>
      <c r="I11" s="20">
        <v>0.0079</v>
      </c>
      <c r="J11" s="43">
        <f t="shared" si="0"/>
        <v>622.125</v>
      </c>
    </row>
    <row r="12" customHeight="1" spans="1:10">
      <c r="A12" s="24"/>
      <c r="B12" s="24"/>
      <c r="C12" s="25"/>
      <c r="D12" s="26"/>
      <c r="E12" s="27"/>
      <c r="F12" s="28"/>
      <c r="G12" s="20" t="s">
        <v>22</v>
      </c>
      <c r="H12" s="16">
        <f>15000*1.05</f>
        <v>15750</v>
      </c>
      <c r="I12" s="20">
        <v>0.0187</v>
      </c>
      <c r="J12" s="43">
        <f t="shared" si="0"/>
        <v>294.525</v>
      </c>
    </row>
    <row r="13" customHeight="1" spans="1:10">
      <c r="A13" s="10">
        <v>45742</v>
      </c>
      <c r="B13" s="10">
        <v>45748</v>
      </c>
      <c r="C13" s="11" t="s">
        <v>11</v>
      </c>
      <c r="D13" s="12" t="s">
        <v>30</v>
      </c>
      <c r="E13" s="13" t="s">
        <v>31</v>
      </c>
      <c r="F13" s="14" t="s">
        <v>32</v>
      </c>
      <c r="G13" s="15" t="s">
        <v>33</v>
      </c>
      <c r="H13" s="16">
        <f t="shared" ref="H13:H17" si="1">18000*1.05</f>
        <v>18900</v>
      </c>
      <c r="I13" s="20">
        <v>0.034</v>
      </c>
      <c r="J13" s="43">
        <f t="shared" si="0"/>
        <v>642.6</v>
      </c>
    </row>
    <row r="14" customHeight="1" spans="1:10">
      <c r="A14" s="17"/>
      <c r="B14" s="17"/>
      <c r="C14" s="18"/>
      <c r="D14" s="19"/>
      <c r="E14" s="29"/>
      <c r="F14" s="14"/>
      <c r="G14" s="20" t="s">
        <v>16</v>
      </c>
      <c r="H14" s="16">
        <f t="shared" si="1"/>
        <v>18900</v>
      </c>
      <c r="I14" s="20">
        <v>0.0317</v>
      </c>
      <c r="J14" s="43">
        <f t="shared" si="0"/>
        <v>599.13</v>
      </c>
    </row>
    <row r="15" customHeight="1" spans="1:10">
      <c r="A15" s="17"/>
      <c r="B15" s="30">
        <v>45745</v>
      </c>
      <c r="C15" s="18"/>
      <c r="D15" s="19"/>
      <c r="E15" s="29"/>
      <c r="F15" s="14"/>
      <c r="G15" s="20" t="s">
        <v>21</v>
      </c>
      <c r="H15" s="16">
        <f>18000*1.05*4</f>
        <v>75600</v>
      </c>
      <c r="I15" s="20">
        <v>0.0079</v>
      </c>
      <c r="J15" s="43">
        <f t="shared" si="0"/>
        <v>597.24</v>
      </c>
    </row>
    <row r="16" customHeight="1" spans="1:10">
      <c r="A16" s="17"/>
      <c r="B16" s="30">
        <v>45771</v>
      </c>
      <c r="C16" s="18"/>
      <c r="D16" s="19"/>
      <c r="E16" s="29"/>
      <c r="F16" s="14"/>
      <c r="G16" s="20" t="s">
        <v>34</v>
      </c>
      <c r="H16" s="16">
        <v>8000</v>
      </c>
      <c r="I16" s="20">
        <v>0.0187</v>
      </c>
      <c r="J16" s="43">
        <f t="shared" si="0"/>
        <v>149.6</v>
      </c>
    </row>
    <row r="17" customHeight="1" spans="1:10">
      <c r="A17" s="17"/>
      <c r="B17" s="30">
        <v>45745</v>
      </c>
      <c r="C17" s="18"/>
      <c r="D17" s="19"/>
      <c r="E17" s="29"/>
      <c r="F17" s="14"/>
      <c r="G17" s="20" t="s">
        <v>22</v>
      </c>
      <c r="H17" s="16">
        <f t="shared" si="1"/>
        <v>18900</v>
      </c>
      <c r="I17" s="20">
        <v>0.0187</v>
      </c>
      <c r="J17" s="43">
        <f t="shared" si="0"/>
        <v>353.43</v>
      </c>
    </row>
    <row r="18" customHeight="1" spans="1:10">
      <c r="A18" s="17"/>
      <c r="B18" s="30">
        <v>45773</v>
      </c>
      <c r="C18" s="18"/>
      <c r="D18" s="19"/>
      <c r="E18" s="29"/>
      <c r="F18" s="14"/>
      <c r="G18" s="31" t="s">
        <v>35</v>
      </c>
      <c r="H18" s="20">
        <v>520</v>
      </c>
      <c r="I18" s="16">
        <v>0.0282</v>
      </c>
      <c r="J18" s="43">
        <f t="shared" si="0"/>
        <v>14.664</v>
      </c>
    </row>
    <row r="19" customHeight="1" spans="1:10">
      <c r="A19" s="10">
        <v>45743</v>
      </c>
      <c r="B19" s="10">
        <v>45751</v>
      </c>
      <c r="C19" s="11" t="s">
        <v>11</v>
      </c>
      <c r="D19" s="12" t="s">
        <v>36</v>
      </c>
      <c r="E19" s="22" t="s">
        <v>37</v>
      </c>
      <c r="F19" s="23" t="s">
        <v>38</v>
      </c>
      <c r="G19" s="15" t="s">
        <v>20</v>
      </c>
      <c r="H19" s="16">
        <f>10000*1.05</f>
        <v>10500</v>
      </c>
      <c r="I19" s="44">
        <v>0.04</v>
      </c>
      <c r="J19" s="43">
        <f t="shared" si="0"/>
        <v>420</v>
      </c>
    </row>
    <row r="20" customHeight="1" spans="1:10">
      <c r="A20" s="17"/>
      <c r="B20" s="17"/>
      <c r="C20" s="18"/>
      <c r="D20" s="19"/>
      <c r="E20" s="32"/>
      <c r="F20" s="33"/>
      <c r="G20" s="20" t="s">
        <v>39</v>
      </c>
      <c r="H20" s="16">
        <f>10000*1.05</f>
        <v>10500</v>
      </c>
      <c r="I20" s="20">
        <v>0.0158</v>
      </c>
      <c r="J20" s="43">
        <f t="shared" si="0"/>
        <v>165.9</v>
      </c>
    </row>
    <row r="21" customHeight="1" spans="1:10">
      <c r="A21" s="17"/>
      <c r="B21" s="21">
        <v>45746</v>
      </c>
      <c r="C21" s="18"/>
      <c r="D21" s="19"/>
      <c r="E21" s="32"/>
      <c r="F21" s="33"/>
      <c r="G21" s="20" t="s">
        <v>40</v>
      </c>
      <c r="H21" s="16">
        <f>10000*1.05*5</f>
        <v>52500</v>
      </c>
      <c r="I21" s="20">
        <v>0.0079</v>
      </c>
      <c r="J21" s="43">
        <f t="shared" si="0"/>
        <v>414.75</v>
      </c>
    </row>
    <row r="22" customHeight="1" spans="1:10">
      <c r="A22" s="17"/>
      <c r="B22" s="21"/>
      <c r="C22" s="18"/>
      <c r="D22" s="19"/>
      <c r="E22" s="32"/>
      <c r="F22" s="33"/>
      <c r="G22" s="20" t="s">
        <v>41</v>
      </c>
      <c r="H22" s="16">
        <f>10000*1.05</f>
        <v>10500</v>
      </c>
      <c r="I22" s="20">
        <v>0.0187</v>
      </c>
      <c r="J22" s="43">
        <f t="shared" si="0"/>
        <v>196.35</v>
      </c>
    </row>
    <row r="23" customHeight="1" spans="1:10">
      <c r="A23" s="17"/>
      <c r="B23" s="21"/>
      <c r="C23" s="18"/>
      <c r="D23" s="19"/>
      <c r="E23" s="32"/>
      <c r="F23" s="33"/>
      <c r="G23" s="15" t="s">
        <v>42</v>
      </c>
      <c r="H23" s="16">
        <f>10000*1.05</f>
        <v>10500</v>
      </c>
      <c r="I23" s="20">
        <v>0.1461</v>
      </c>
      <c r="J23" s="43">
        <f t="shared" si="0"/>
        <v>1534.05</v>
      </c>
    </row>
    <row r="24" customHeight="1" spans="1:10">
      <c r="A24" s="24">
        <v>45747</v>
      </c>
      <c r="B24" s="21">
        <v>45748</v>
      </c>
      <c r="C24" s="25" t="s">
        <v>11</v>
      </c>
      <c r="D24" s="26" t="s">
        <v>43</v>
      </c>
      <c r="E24" s="34" t="s">
        <v>44</v>
      </c>
      <c r="F24" s="28" t="s">
        <v>45</v>
      </c>
      <c r="G24" s="20" t="s">
        <v>39</v>
      </c>
      <c r="H24" s="16">
        <v>20750</v>
      </c>
      <c r="I24" s="20">
        <v>0.0158</v>
      </c>
      <c r="J24" s="43">
        <f t="shared" si="0"/>
        <v>327.85</v>
      </c>
    </row>
    <row r="25" customHeight="1" spans="1:10">
      <c r="A25" s="10">
        <v>45749</v>
      </c>
      <c r="B25" s="10">
        <v>45769</v>
      </c>
      <c r="C25" s="11" t="s">
        <v>11</v>
      </c>
      <c r="D25" s="12" t="s">
        <v>46</v>
      </c>
      <c r="E25" s="13" t="s">
        <v>47</v>
      </c>
      <c r="F25" s="14" t="s">
        <v>48</v>
      </c>
      <c r="G25" s="31" t="s">
        <v>20</v>
      </c>
      <c r="H25" s="20">
        <f>5000*1.05</f>
        <v>5250</v>
      </c>
      <c r="I25" s="20">
        <v>0.04</v>
      </c>
      <c r="J25" s="43">
        <f t="shared" si="0"/>
        <v>210</v>
      </c>
    </row>
    <row r="26" customHeight="1" spans="1:10">
      <c r="A26" s="17"/>
      <c r="B26" s="17"/>
      <c r="C26" s="18"/>
      <c r="D26" s="19"/>
      <c r="E26" s="13"/>
      <c r="F26" s="14"/>
      <c r="G26" s="20" t="s">
        <v>39</v>
      </c>
      <c r="H26" s="20">
        <f>5000*1.05</f>
        <v>5250</v>
      </c>
      <c r="I26" s="20">
        <v>0.0158</v>
      </c>
      <c r="J26" s="43">
        <f t="shared" si="0"/>
        <v>82.95</v>
      </c>
    </row>
    <row r="27" customHeight="1" spans="1:10">
      <c r="A27" s="17"/>
      <c r="B27" s="17">
        <v>45786</v>
      </c>
      <c r="C27" s="18"/>
      <c r="D27" s="19"/>
      <c r="E27" s="13"/>
      <c r="F27" s="14"/>
      <c r="G27" s="15" t="s">
        <v>20</v>
      </c>
      <c r="H27" s="16">
        <f>11000*1.05</f>
        <v>11550</v>
      </c>
      <c r="I27" s="20">
        <v>0.04</v>
      </c>
      <c r="J27" s="43">
        <f t="shared" si="0"/>
        <v>462</v>
      </c>
    </row>
    <row r="28" customHeight="1" spans="1:10">
      <c r="A28" s="17"/>
      <c r="B28" s="17"/>
      <c r="C28" s="18"/>
      <c r="D28" s="19"/>
      <c r="E28" s="13"/>
      <c r="F28" s="14"/>
      <c r="G28" s="20" t="s">
        <v>39</v>
      </c>
      <c r="H28" s="16">
        <f>11000*1.05</f>
        <v>11550</v>
      </c>
      <c r="I28" s="20">
        <v>0.0158</v>
      </c>
      <c r="J28" s="43">
        <f t="shared" si="0"/>
        <v>182.49</v>
      </c>
    </row>
    <row r="29" customHeight="1" spans="1:10">
      <c r="A29" s="17"/>
      <c r="B29" s="10">
        <v>45753</v>
      </c>
      <c r="C29" s="18"/>
      <c r="D29" s="19"/>
      <c r="E29" s="13"/>
      <c r="F29" s="14"/>
      <c r="G29" s="20" t="s">
        <v>40</v>
      </c>
      <c r="H29" s="16">
        <f>16000*1.05*5</f>
        <v>84000</v>
      </c>
      <c r="I29" s="20">
        <v>0.0079</v>
      </c>
      <c r="J29" s="43">
        <f t="shared" si="0"/>
        <v>663.6</v>
      </c>
    </row>
    <row r="30" customHeight="1" spans="1:10">
      <c r="A30" s="17"/>
      <c r="B30" s="24"/>
      <c r="C30" s="18"/>
      <c r="D30" s="19"/>
      <c r="E30" s="13"/>
      <c r="F30" s="14"/>
      <c r="G30" s="20" t="s">
        <v>41</v>
      </c>
      <c r="H30" s="16">
        <f>16000*1.05</f>
        <v>16800</v>
      </c>
      <c r="I30" s="20">
        <v>0.0187</v>
      </c>
      <c r="J30" s="43">
        <f t="shared" si="0"/>
        <v>314.16</v>
      </c>
    </row>
    <row r="31" customHeight="1" spans="1:10">
      <c r="A31" s="17"/>
      <c r="B31" s="10">
        <v>45750</v>
      </c>
      <c r="C31" s="18"/>
      <c r="D31" s="19"/>
      <c r="E31" s="13"/>
      <c r="F31" s="14"/>
      <c r="G31" s="15" t="s">
        <v>42</v>
      </c>
      <c r="H31" s="16">
        <f>16000*1.05</f>
        <v>16800</v>
      </c>
      <c r="I31" s="20">
        <v>0.1461</v>
      </c>
      <c r="J31" s="43">
        <f t="shared" si="0"/>
        <v>2454.48</v>
      </c>
    </row>
    <row r="32" customHeight="1" spans="1:10">
      <c r="A32" s="10">
        <v>45750</v>
      </c>
      <c r="B32" s="21">
        <v>45756</v>
      </c>
      <c r="C32" s="11" t="s">
        <v>11</v>
      </c>
      <c r="D32" s="12" t="s">
        <v>49</v>
      </c>
      <c r="E32" s="22" t="s">
        <v>50</v>
      </c>
      <c r="F32" s="23" t="s">
        <v>51</v>
      </c>
      <c r="G32" s="15" t="s">
        <v>52</v>
      </c>
      <c r="H32" s="16">
        <f>9000*1.05</f>
        <v>9450</v>
      </c>
      <c r="I32" s="20">
        <v>0.04</v>
      </c>
      <c r="J32" s="43">
        <f t="shared" si="0"/>
        <v>378</v>
      </c>
    </row>
    <row r="33" customHeight="1" spans="1:10">
      <c r="A33" s="17"/>
      <c r="B33" s="21"/>
      <c r="C33" s="18"/>
      <c r="D33" s="19"/>
      <c r="E33" s="32"/>
      <c r="F33" s="33"/>
      <c r="G33" s="20" t="s">
        <v>39</v>
      </c>
      <c r="H33" s="16">
        <f>9000*1.05</f>
        <v>9450</v>
      </c>
      <c r="I33" s="20">
        <v>0.0158</v>
      </c>
      <c r="J33" s="43">
        <f t="shared" ref="J33:J79" si="2">H33*I33</f>
        <v>149.31</v>
      </c>
    </row>
    <row r="34" customHeight="1" spans="1:10">
      <c r="A34" s="17"/>
      <c r="B34" s="21">
        <v>45755</v>
      </c>
      <c r="C34" s="18"/>
      <c r="D34" s="19"/>
      <c r="E34" s="32"/>
      <c r="F34" s="33"/>
      <c r="G34" s="31" t="s">
        <v>53</v>
      </c>
      <c r="H34" s="16">
        <f>9000*1.05</f>
        <v>9450</v>
      </c>
      <c r="I34" s="20">
        <v>0.0241</v>
      </c>
      <c r="J34" s="43">
        <f t="shared" si="2"/>
        <v>227.745</v>
      </c>
    </row>
    <row r="35" customHeight="1" spans="1:10">
      <c r="A35" s="17"/>
      <c r="B35" s="10">
        <v>45765</v>
      </c>
      <c r="C35" s="18"/>
      <c r="D35" s="19"/>
      <c r="E35" s="32"/>
      <c r="F35" s="33"/>
      <c r="G35" s="20" t="s">
        <v>40</v>
      </c>
      <c r="H35" s="16">
        <f>9000*1.05*5</f>
        <v>47250</v>
      </c>
      <c r="I35" s="20">
        <v>0.0079</v>
      </c>
      <c r="J35" s="43">
        <f t="shared" si="2"/>
        <v>373.275</v>
      </c>
    </row>
    <row r="36" customHeight="1" spans="1:10">
      <c r="A36" s="24"/>
      <c r="B36" s="24"/>
      <c r="C36" s="25"/>
      <c r="D36" s="26"/>
      <c r="E36" s="34"/>
      <c r="F36" s="28"/>
      <c r="G36" s="20" t="s">
        <v>22</v>
      </c>
      <c r="H36" s="16">
        <f>9000*1.05</f>
        <v>9450</v>
      </c>
      <c r="I36" s="20">
        <v>0.0187</v>
      </c>
      <c r="J36" s="43">
        <f t="shared" si="2"/>
        <v>176.715</v>
      </c>
    </row>
    <row r="37" customHeight="1" spans="1:10">
      <c r="A37" s="24">
        <v>45754</v>
      </c>
      <c r="B37" s="24">
        <v>45756</v>
      </c>
      <c r="C37" s="25" t="s">
        <v>11</v>
      </c>
      <c r="D37" s="26" t="s">
        <v>54</v>
      </c>
      <c r="E37" s="34" t="s">
        <v>55</v>
      </c>
      <c r="F37" s="28" t="s">
        <v>56</v>
      </c>
      <c r="G37" s="31" t="s">
        <v>57</v>
      </c>
      <c r="H37" s="16">
        <v>85</v>
      </c>
      <c r="I37" s="20">
        <v>0.1496</v>
      </c>
      <c r="J37" s="43">
        <f t="shared" si="2"/>
        <v>12.716</v>
      </c>
    </row>
    <row r="38" customHeight="1" spans="1:10">
      <c r="A38" s="10">
        <v>45754</v>
      </c>
      <c r="B38" s="10">
        <v>45757</v>
      </c>
      <c r="C38" s="11" t="s">
        <v>11</v>
      </c>
      <c r="D38" s="35" t="s">
        <v>58</v>
      </c>
      <c r="E38" s="22" t="s">
        <v>59</v>
      </c>
      <c r="F38" s="23" t="s">
        <v>60</v>
      </c>
      <c r="G38" s="31" t="s">
        <v>52</v>
      </c>
      <c r="H38" s="20">
        <f>13500*1.05</f>
        <v>14175</v>
      </c>
      <c r="I38" s="20">
        <v>0.04</v>
      </c>
      <c r="J38" s="43">
        <f t="shared" si="2"/>
        <v>567</v>
      </c>
    </row>
    <row r="39" customHeight="1" spans="1:10">
      <c r="A39" s="17"/>
      <c r="B39" s="17"/>
      <c r="C39" s="18"/>
      <c r="D39" s="36"/>
      <c r="E39" s="32"/>
      <c r="F39" s="33"/>
      <c r="G39" s="20" t="s">
        <v>39</v>
      </c>
      <c r="H39" s="20">
        <f>13500*1.05</f>
        <v>14175</v>
      </c>
      <c r="I39" s="20">
        <v>0.0158</v>
      </c>
      <c r="J39" s="43">
        <f t="shared" si="2"/>
        <v>223.965</v>
      </c>
    </row>
    <row r="40" customHeight="1" spans="1:10">
      <c r="A40" s="17"/>
      <c r="B40" s="21">
        <v>45779</v>
      </c>
      <c r="C40" s="18"/>
      <c r="D40" s="36"/>
      <c r="E40" s="32"/>
      <c r="F40" s="33"/>
      <c r="G40" s="15" t="s">
        <v>52</v>
      </c>
      <c r="H40" s="16">
        <f>4500*1.05</f>
        <v>4725</v>
      </c>
      <c r="I40" s="20">
        <v>0.04</v>
      </c>
      <c r="J40" s="43">
        <f t="shared" si="2"/>
        <v>189</v>
      </c>
    </row>
    <row r="41" customHeight="1" spans="1:10">
      <c r="A41" s="17"/>
      <c r="B41" s="21"/>
      <c r="C41" s="18"/>
      <c r="D41" s="36"/>
      <c r="E41" s="32"/>
      <c r="F41" s="33"/>
      <c r="G41" s="20" t="s">
        <v>39</v>
      </c>
      <c r="H41" s="16">
        <f>4500*1.05</f>
        <v>4725</v>
      </c>
      <c r="I41" s="20">
        <v>0.0158</v>
      </c>
      <c r="J41" s="43">
        <f t="shared" si="2"/>
        <v>74.655</v>
      </c>
    </row>
    <row r="42" customHeight="1" spans="1:10">
      <c r="A42" s="17"/>
      <c r="B42" s="30">
        <v>45755</v>
      </c>
      <c r="C42" s="18"/>
      <c r="D42" s="36"/>
      <c r="E42" s="32"/>
      <c r="F42" s="33"/>
      <c r="G42" s="31" t="s">
        <v>53</v>
      </c>
      <c r="H42" s="16">
        <f>18000*1.05</f>
        <v>18900</v>
      </c>
      <c r="I42" s="20">
        <v>0.0241</v>
      </c>
      <c r="J42" s="43">
        <f t="shared" si="2"/>
        <v>455.49</v>
      </c>
    </row>
    <row r="43" customHeight="1" spans="1:10">
      <c r="A43" s="17"/>
      <c r="B43" s="17">
        <v>45765</v>
      </c>
      <c r="C43" s="18"/>
      <c r="D43" s="36"/>
      <c r="E43" s="32"/>
      <c r="F43" s="33"/>
      <c r="G43" s="20" t="s">
        <v>40</v>
      </c>
      <c r="H43" s="16">
        <f>18000*1.05*5</f>
        <v>94500</v>
      </c>
      <c r="I43" s="20">
        <v>0.0079</v>
      </c>
      <c r="J43" s="43">
        <f t="shared" si="2"/>
        <v>746.55</v>
      </c>
    </row>
    <row r="44" customHeight="1" spans="1:10">
      <c r="A44" s="24"/>
      <c r="B44" s="24"/>
      <c r="C44" s="25"/>
      <c r="D44" s="37"/>
      <c r="E44" s="34"/>
      <c r="F44" s="28"/>
      <c r="G44" s="20" t="s">
        <v>22</v>
      </c>
      <c r="H44" s="16">
        <f>18000*1.05</f>
        <v>18900</v>
      </c>
      <c r="I44" s="20">
        <v>0.0187</v>
      </c>
      <c r="J44" s="43">
        <f t="shared" si="2"/>
        <v>353.43</v>
      </c>
    </row>
    <row r="45" customHeight="1" spans="1:10">
      <c r="A45" s="21">
        <v>45756</v>
      </c>
      <c r="B45" s="10">
        <v>45782</v>
      </c>
      <c r="C45" s="16" t="s">
        <v>11</v>
      </c>
      <c r="D45" s="38" t="s">
        <v>61</v>
      </c>
      <c r="E45" s="13" t="s">
        <v>62</v>
      </c>
      <c r="F45" s="14" t="s">
        <v>63</v>
      </c>
      <c r="G45" s="15" t="s">
        <v>20</v>
      </c>
      <c r="H45" s="16">
        <f>16000*1.05</f>
        <v>16800</v>
      </c>
      <c r="I45" s="20">
        <v>0.04</v>
      </c>
      <c r="J45" s="43">
        <f t="shared" si="2"/>
        <v>672</v>
      </c>
    </row>
    <row r="46" customHeight="1" spans="1:10">
      <c r="A46" s="21"/>
      <c r="B46" s="24"/>
      <c r="C46" s="16"/>
      <c r="D46" s="39"/>
      <c r="E46" s="13"/>
      <c r="F46" s="14"/>
      <c r="G46" s="20" t="s">
        <v>39</v>
      </c>
      <c r="H46" s="16">
        <f>16000*1.05</f>
        <v>16800</v>
      </c>
      <c r="I46" s="20">
        <v>0.0158</v>
      </c>
      <c r="J46" s="43">
        <f t="shared" si="2"/>
        <v>265.44</v>
      </c>
    </row>
    <row r="47" customHeight="1" spans="1:10">
      <c r="A47" s="21"/>
      <c r="B47" s="30">
        <v>45783</v>
      </c>
      <c r="C47" s="16"/>
      <c r="D47" s="39"/>
      <c r="E47" s="13"/>
      <c r="F47" s="14"/>
      <c r="G47" s="20" t="s">
        <v>64</v>
      </c>
      <c r="H47" s="16">
        <f>16000*1.05</f>
        <v>16800</v>
      </c>
      <c r="I47" s="20">
        <v>0.0317</v>
      </c>
      <c r="J47" s="43">
        <f t="shared" si="2"/>
        <v>532.56</v>
      </c>
    </row>
    <row r="48" customHeight="1" spans="1:10">
      <c r="A48" s="21"/>
      <c r="B48" s="30">
        <v>45770</v>
      </c>
      <c r="C48" s="16"/>
      <c r="D48" s="39"/>
      <c r="E48" s="13"/>
      <c r="F48" s="14"/>
      <c r="G48" s="20" t="s">
        <v>22</v>
      </c>
      <c r="H48" s="16">
        <f>16000*1.05</f>
        <v>16800</v>
      </c>
      <c r="I48" s="20">
        <v>0.0187</v>
      </c>
      <c r="J48" s="43">
        <f t="shared" si="2"/>
        <v>314.16</v>
      </c>
    </row>
    <row r="49" customHeight="1" spans="1:10">
      <c r="A49" s="21"/>
      <c r="B49" s="30">
        <v>45783</v>
      </c>
      <c r="C49" s="16"/>
      <c r="D49" s="39"/>
      <c r="E49" s="13"/>
      <c r="F49" s="14"/>
      <c r="G49" s="20" t="s">
        <v>65</v>
      </c>
      <c r="H49" s="20">
        <f>16000*1.05*4</f>
        <v>67200</v>
      </c>
      <c r="I49" s="20">
        <v>0.0079</v>
      </c>
      <c r="J49" s="43">
        <f t="shared" si="2"/>
        <v>530.88</v>
      </c>
    </row>
    <row r="50" customHeight="1" spans="1:10">
      <c r="A50" s="21"/>
      <c r="B50" s="10">
        <v>45783</v>
      </c>
      <c r="C50" s="16"/>
      <c r="D50" s="39"/>
      <c r="E50" s="13"/>
      <c r="F50" s="14"/>
      <c r="G50" s="31" t="s">
        <v>57</v>
      </c>
      <c r="H50" s="16">
        <f>16000*1.05</f>
        <v>16800</v>
      </c>
      <c r="I50" s="20">
        <v>0.1496</v>
      </c>
      <c r="J50" s="43">
        <f t="shared" si="2"/>
        <v>2513.28</v>
      </c>
    </row>
    <row r="51" customHeight="1" spans="1:10">
      <c r="A51" s="10">
        <v>45763</v>
      </c>
      <c r="B51" s="10">
        <v>45778</v>
      </c>
      <c r="C51" s="11" t="s">
        <v>11</v>
      </c>
      <c r="D51" s="12" t="s">
        <v>66</v>
      </c>
      <c r="E51" s="13" t="s">
        <v>67</v>
      </c>
      <c r="F51" s="14" t="s">
        <v>68</v>
      </c>
      <c r="G51" s="31" t="s">
        <v>20</v>
      </c>
      <c r="H51" s="20">
        <f>23000*1.05</f>
        <v>24150</v>
      </c>
      <c r="I51" s="20">
        <v>0.04</v>
      </c>
      <c r="J51" s="43">
        <f t="shared" si="2"/>
        <v>966</v>
      </c>
    </row>
    <row r="52" customHeight="1" spans="1:10">
      <c r="A52" s="17"/>
      <c r="B52" s="17"/>
      <c r="C52" s="18"/>
      <c r="D52" s="19"/>
      <c r="E52" s="13"/>
      <c r="F52" s="14"/>
      <c r="G52" s="20" t="s">
        <v>39</v>
      </c>
      <c r="H52" s="20">
        <f>23000*1.05</f>
        <v>24150</v>
      </c>
      <c r="I52" s="20">
        <v>0.0158</v>
      </c>
      <c r="J52" s="43">
        <f t="shared" si="2"/>
        <v>381.57</v>
      </c>
    </row>
    <row r="53" customHeight="1" spans="1:10">
      <c r="A53" s="17"/>
      <c r="B53" s="17">
        <v>45795</v>
      </c>
      <c r="C53" s="18"/>
      <c r="D53" s="19"/>
      <c r="E53" s="13"/>
      <c r="F53" s="14"/>
      <c r="G53" s="31" t="s">
        <v>20</v>
      </c>
      <c r="H53" s="20">
        <f>7000*1.05</f>
        <v>7350</v>
      </c>
      <c r="I53" s="20">
        <v>0.04</v>
      </c>
      <c r="J53" s="43">
        <f t="shared" si="2"/>
        <v>294</v>
      </c>
    </row>
    <row r="54" customHeight="1" spans="1:10">
      <c r="A54" s="17"/>
      <c r="B54" s="17"/>
      <c r="C54" s="18"/>
      <c r="D54" s="19"/>
      <c r="E54" s="13"/>
      <c r="F54" s="14"/>
      <c r="G54" s="20" t="s">
        <v>39</v>
      </c>
      <c r="H54" s="20">
        <f>7000*1.05</f>
        <v>7350</v>
      </c>
      <c r="I54" s="20">
        <v>0.0158</v>
      </c>
      <c r="J54" s="43">
        <f t="shared" si="2"/>
        <v>116.13</v>
      </c>
    </row>
    <row r="55" customHeight="1" spans="1:10">
      <c r="A55" s="17"/>
      <c r="B55" s="10">
        <v>45775</v>
      </c>
      <c r="C55" s="18"/>
      <c r="D55" s="19"/>
      <c r="E55" s="13"/>
      <c r="F55" s="14"/>
      <c r="G55" s="20" t="s">
        <v>40</v>
      </c>
      <c r="H55" s="20">
        <f>30000*1.05*5</f>
        <v>157500</v>
      </c>
      <c r="I55" s="20">
        <v>0.0079</v>
      </c>
      <c r="J55" s="43">
        <f t="shared" si="2"/>
        <v>1244.25</v>
      </c>
    </row>
    <row r="56" customHeight="1" spans="1:10">
      <c r="A56" s="17"/>
      <c r="B56" s="24"/>
      <c r="C56" s="18"/>
      <c r="D56" s="19"/>
      <c r="E56" s="13"/>
      <c r="F56" s="14"/>
      <c r="G56" s="20" t="s">
        <v>41</v>
      </c>
      <c r="H56" s="20">
        <f>30000*1.05</f>
        <v>31500</v>
      </c>
      <c r="I56" s="20">
        <v>0.0187</v>
      </c>
      <c r="J56" s="43">
        <f t="shared" si="2"/>
        <v>589.05</v>
      </c>
    </row>
    <row r="57" customHeight="1" spans="1:10">
      <c r="A57" s="17"/>
      <c r="B57" s="10">
        <v>45772</v>
      </c>
      <c r="C57" s="18"/>
      <c r="D57" s="19"/>
      <c r="E57" s="13"/>
      <c r="F57" s="14"/>
      <c r="G57" s="15" t="s">
        <v>42</v>
      </c>
      <c r="H57" s="20">
        <f>30000*1.05</f>
        <v>31500</v>
      </c>
      <c r="I57" s="20">
        <v>0.1461</v>
      </c>
      <c r="J57" s="43">
        <f t="shared" si="2"/>
        <v>4602.15</v>
      </c>
    </row>
    <row r="58" customHeight="1" spans="1:10">
      <c r="A58" s="10">
        <v>45763</v>
      </c>
      <c r="B58" s="10">
        <v>45777</v>
      </c>
      <c r="C58" s="11" t="s">
        <v>11</v>
      </c>
      <c r="D58" s="35" t="s">
        <v>69</v>
      </c>
      <c r="E58" s="22" t="s">
        <v>70</v>
      </c>
      <c r="F58" s="23" t="s">
        <v>71</v>
      </c>
      <c r="G58" s="31" t="s">
        <v>52</v>
      </c>
      <c r="H58" s="20">
        <f>9000*1.05</f>
        <v>9450</v>
      </c>
      <c r="I58" s="20">
        <v>0.04</v>
      </c>
      <c r="J58" s="43">
        <f t="shared" si="2"/>
        <v>378</v>
      </c>
    </row>
    <row r="59" customHeight="1" spans="1:10">
      <c r="A59" s="17"/>
      <c r="B59" s="17"/>
      <c r="C59" s="18"/>
      <c r="D59" s="36"/>
      <c r="E59" s="40"/>
      <c r="F59" s="33"/>
      <c r="G59" s="20" t="s">
        <v>39</v>
      </c>
      <c r="H59" s="20">
        <f>9000*1.05</f>
        <v>9450</v>
      </c>
      <c r="I59" s="20">
        <v>0.0158</v>
      </c>
      <c r="J59" s="43">
        <f t="shared" si="2"/>
        <v>149.31</v>
      </c>
    </row>
    <row r="60" customHeight="1" spans="1:10">
      <c r="A60" s="17"/>
      <c r="B60" s="30">
        <v>45773</v>
      </c>
      <c r="C60" s="18"/>
      <c r="D60" s="36"/>
      <c r="E60" s="40"/>
      <c r="F60" s="33"/>
      <c r="G60" s="31" t="s">
        <v>53</v>
      </c>
      <c r="H60" s="20">
        <f>9000*1.05</f>
        <v>9450</v>
      </c>
      <c r="I60" s="20">
        <v>0.0241</v>
      </c>
      <c r="J60" s="43">
        <f t="shared" si="2"/>
        <v>227.745</v>
      </c>
    </row>
    <row r="61" customHeight="1" spans="1:10">
      <c r="A61" s="17"/>
      <c r="B61" s="17">
        <v>45777</v>
      </c>
      <c r="C61" s="18"/>
      <c r="D61" s="36"/>
      <c r="E61" s="40"/>
      <c r="F61" s="33"/>
      <c r="G61" s="20" t="s">
        <v>40</v>
      </c>
      <c r="H61" s="20">
        <f>9000*1.05*5</f>
        <v>47250</v>
      </c>
      <c r="I61" s="20">
        <v>0.0079</v>
      </c>
      <c r="J61" s="43">
        <f t="shared" si="2"/>
        <v>373.275</v>
      </c>
    </row>
    <row r="62" customHeight="1" spans="1:10">
      <c r="A62" s="24"/>
      <c r="B62" s="24"/>
      <c r="C62" s="25"/>
      <c r="D62" s="37"/>
      <c r="E62" s="27"/>
      <c r="F62" s="28"/>
      <c r="G62" s="20" t="s">
        <v>22</v>
      </c>
      <c r="H62" s="20">
        <f>9000*1.05</f>
        <v>9450</v>
      </c>
      <c r="I62" s="20">
        <v>0.0187</v>
      </c>
      <c r="J62" s="43">
        <f t="shared" si="2"/>
        <v>176.715</v>
      </c>
    </row>
    <row r="63" customHeight="1" spans="1:10">
      <c r="A63" s="10">
        <v>45776</v>
      </c>
      <c r="B63" s="10">
        <v>45783</v>
      </c>
      <c r="C63" s="11" t="s">
        <v>11</v>
      </c>
      <c r="D63" s="12" t="s">
        <v>72</v>
      </c>
      <c r="E63" s="13" t="s">
        <v>73</v>
      </c>
      <c r="F63" s="14" t="s">
        <v>74</v>
      </c>
      <c r="G63" s="31" t="s">
        <v>20</v>
      </c>
      <c r="H63" s="20">
        <f>10000*1.05</f>
        <v>10500</v>
      </c>
      <c r="I63" s="20">
        <v>0.04</v>
      </c>
      <c r="J63" s="43">
        <f t="shared" si="2"/>
        <v>420</v>
      </c>
    </row>
    <row r="64" customHeight="1" spans="1:10">
      <c r="A64" s="17"/>
      <c r="B64" s="17"/>
      <c r="C64" s="18"/>
      <c r="D64" s="19"/>
      <c r="E64" s="13"/>
      <c r="F64" s="14"/>
      <c r="G64" s="20" t="s">
        <v>39</v>
      </c>
      <c r="H64" s="20">
        <f>10000*1.05</f>
        <v>10500</v>
      </c>
      <c r="I64" s="20">
        <v>0.0158</v>
      </c>
      <c r="J64" s="43">
        <f t="shared" si="2"/>
        <v>165.9</v>
      </c>
    </row>
    <row r="65" customHeight="1" spans="1:10">
      <c r="A65" s="17"/>
      <c r="B65" s="10">
        <v>45783</v>
      </c>
      <c r="C65" s="18"/>
      <c r="D65" s="19"/>
      <c r="E65" s="13"/>
      <c r="F65" s="14"/>
      <c r="G65" s="20" t="s">
        <v>21</v>
      </c>
      <c r="H65" s="20">
        <f>10000*1.05*4</f>
        <v>42000</v>
      </c>
      <c r="I65" s="20">
        <v>0.0079</v>
      </c>
      <c r="J65" s="43">
        <f t="shared" si="2"/>
        <v>331.8</v>
      </c>
    </row>
    <row r="66" customHeight="1" spans="1:10">
      <c r="A66" s="17"/>
      <c r="B66" s="24"/>
      <c r="C66" s="18"/>
      <c r="D66" s="19"/>
      <c r="E66" s="13"/>
      <c r="F66" s="14"/>
      <c r="G66" s="20" t="s">
        <v>41</v>
      </c>
      <c r="H66" s="20">
        <f>10000*1.05</f>
        <v>10500</v>
      </c>
      <c r="I66" s="20">
        <v>0.0187</v>
      </c>
      <c r="J66" s="43">
        <f t="shared" si="2"/>
        <v>196.35</v>
      </c>
    </row>
    <row r="67" customHeight="1" spans="1:10">
      <c r="A67" s="17"/>
      <c r="B67" s="10">
        <v>45784</v>
      </c>
      <c r="C67" s="18"/>
      <c r="D67" s="19"/>
      <c r="E67" s="13"/>
      <c r="F67" s="14"/>
      <c r="G67" s="15" t="s">
        <v>42</v>
      </c>
      <c r="H67" s="20">
        <f>10000*1.05</f>
        <v>10500</v>
      </c>
      <c r="I67" s="20">
        <v>0.1461</v>
      </c>
      <c r="J67" s="43">
        <f t="shared" si="2"/>
        <v>1534.05</v>
      </c>
    </row>
    <row r="68" customHeight="1" spans="1:10">
      <c r="A68" s="21">
        <v>45777</v>
      </c>
      <c r="B68" s="10">
        <v>45783</v>
      </c>
      <c r="C68" s="16" t="s">
        <v>11</v>
      </c>
      <c r="D68" s="38" t="s">
        <v>75</v>
      </c>
      <c r="E68" s="13" t="s">
        <v>76</v>
      </c>
      <c r="F68" s="14" t="s">
        <v>77</v>
      </c>
      <c r="G68" s="15" t="s">
        <v>20</v>
      </c>
      <c r="H68" s="16">
        <f>20000*1.05</f>
        <v>21000</v>
      </c>
      <c r="I68" s="20">
        <v>0.04</v>
      </c>
      <c r="J68" s="43">
        <f t="shared" si="2"/>
        <v>840</v>
      </c>
    </row>
    <row r="69" customHeight="1" spans="1:10">
      <c r="A69" s="21"/>
      <c r="B69" s="17"/>
      <c r="C69" s="16"/>
      <c r="D69" s="39"/>
      <c r="E69" s="13"/>
      <c r="F69" s="14"/>
      <c r="G69" s="20" t="s">
        <v>39</v>
      </c>
      <c r="H69" s="16">
        <f>20000*1.05</f>
        <v>21000</v>
      </c>
      <c r="I69" s="20">
        <v>0.0158</v>
      </c>
      <c r="J69" s="43">
        <f t="shared" si="2"/>
        <v>331.8</v>
      </c>
    </row>
    <row r="70" customHeight="1" spans="1:10">
      <c r="A70" s="21"/>
      <c r="B70" s="17"/>
      <c r="C70" s="16"/>
      <c r="D70" s="39"/>
      <c r="E70" s="13"/>
      <c r="F70" s="14"/>
      <c r="G70" s="20" t="s">
        <v>41</v>
      </c>
      <c r="H70" s="16">
        <f>20000*1.05</f>
        <v>21000</v>
      </c>
      <c r="I70" s="20">
        <v>0.0187</v>
      </c>
      <c r="J70" s="43">
        <f t="shared" si="2"/>
        <v>392.7</v>
      </c>
    </row>
    <row r="71" customHeight="1" spans="1:10">
      <c r="A71" s="21"/>
      <c r="B71" s="24"/>
      <c r="C71" s="16"/>
      <c r="D71" s="39"/>
      <c r="E71" s="13"/>
      <c r="F71" s="14"/>
      <c r="G71" s="20" t="s">
        <v>65</v>
      </c>
      <c r="H71" s="16">
        <f>20000*1.05*4</f>
        <v>84000</v>
      </c>
      <c r="I71" s="20">
        <v>0.0079</v>
      </c>
      <c r="J71" s="43">
        <f t="shared" si="2"/>
        <v>663.6</v>
      </c>
    </row>
    <row r="72" customHeight="1" spans="1:10">
      <c r="A72" s="21"/>
      <c r="B72" s="10">
        <v>45784</v>
      </c>
      <c r="C72" s="16"/>
      <c r="D72" s="39"/>
      <c r="E72" s="13"/>
      <c r="F72" s="14"/>
      <c r="G72" s="31" t="s">
        <v>57</v>
      </c>
      <c r="H72" s="16">
        <f>20000*1.05</f>
        <v>21000</v>
      </c>
      <c r="I72" s="20">
        <v>0.1496</v>
      </c>
      <c r="J72" s="43">
        <f t="shared" si="2"/>
        <v>3141.6</v>
      </c>
    </row>
    <row r="73" customHeight="1" spans="1:10">
      <c r="A73" s="21">
        <v>45782</v>
      </c>
      <c r="B73" s="30"/>
      <c r="C73" s="16" t="s">
        <v>11</v>
      </c>
      <c r="D73" s="38" t="s">
        <v>78</v>
      </c>
      <c r="E73" s="13" t="s">
        <v>79</v>
      </c>
      <c r="F73" s="14" t="s">
        <v>80</v>
      </c>
      <c r="G73" s="15" t="s">
        <v>20</v>
      </c>
      <c r="H73" s="16">
        <f>85260*1.05</f>
        <v>89523</v>
      </c>
      <c r="I73" s="20">
        <v>0.04</v>
      </c>
      <c r="J73" s="43">
        <f t="shared" si="2"/>
        <v>3580.92</v>
      </c>
    </row>
    <row r="74" customHeight="1" spans="1:10">
      <c r="A74" s="21"/>
      <c r="B74" s="30"/>
      <c r="C74" s="16"/>
      <c r="D74" s="39"/>
      <c r="E74" s="13"/>
      <c r="F74" s="14"/>
      <c r="G74" s="20" t="s">
        <v>39</v>
      </c>
      <c r="H74" s="16">
        <f>85260*1.05</f>
        <v>89523</v>
      </c>
      <c r="I74" s="20">
        <v>0.0158</v>
      </c>
      <c r="J74" s="43">
        <f t="shared" si="2"/>
        <v>1414.4634</v>
      </c>
    </row>
    <row r="75" customHeight="1" spans="1:10">
      <c r="A75" s="21"/>
      <c r="B75" s="30"/>
      <c r="C75" s="16"/>
      <c r="D75" s="39"/>
      <c r="E75" s="13"/>
      <c r="F75" s="14"/>
      <c r="G75" s="20" t="s">
        <v>81</v>
      </c>
      <c r="H75" s="16">
        <f>85260*1.05</f>
        <v>89523</v>
      </c>
      <c r="I75" s="20">
        <v>0.0317</v>
      </c>
      <c r="J75" s="43">
        <f t="shared" si="2"/>
        <v>2837.8791</v>
      </c>
    </row>
    <row r="76" customHeight="1" spans="1:10">
      <c r="A76" s="21"/>
      <c r="B76" s="30">
        <v>45793</v>
      </c>
      <c r="C76" s="16"/>
      <c r="D76" s="39"/>
      <c r="E76" s="13"/>
      <c r="F76" s="14"/>
      <c r="G76" s="20" t="s">
        <v>65</v>
      </c>
      <c r="H76" s="16">
        <f>89523*4</f>
        <v>358092</v>
      </c>
      <c r="I76" s="20">
        <v>0.0079</v>
      </c>
      <c r="J76" s="43">
        <f t="shared" si="2"/>
        <v>2828.9268</v>
      </c>
    </row>
    <row r="77" customHeight="1" spans="1:10">
      <c r="A77" s="21"/>
      <c r="B77" s="30">
        <v>45793</v>
      </c>
      <c r="C77" s="16"/>
      <c r="D77" s="39"/>
      <c r="E77" s="13"/>
      <c r="F77" s="14"/>
      <c r="G77" s="20" t="s">
        <v>41</v>
      </c>
      <c r="H77" s="16">
        <f>85260*1.05</f>
        <v>89523</v>
      </c>
      <c r="I77" s="20">
        <v>0.0187</v>
      </c>
      <c r="J77" s="43">
        <f t="shared" si="2"/>
        <v>1674.0801</v>
      </c>
    </row>
    <row r="78" customHeight="1" spans="1:10">
      <c r="A78" s="21"/>
      <c r="B78" s="30">
        <v>45786</v>
      </c>
      <c r="C78" s="16"/>
      <c r="D78" s="39"/>
      <c r="E78" s="13"/>
      <c r="F78" s="14"/>
      <c r="G78" s="31" t="s">
        <v>57</v>
      </c>
      <c r="H78" s="16">
        <v>32500</v>
      </c>
      <c r="I78" s="20">
        <v>0.1496</v>
      </c>
      <c r="J78" s="43">
        <f t="shared" si="2"/>
        <v>4862</v>
      </c>
    </row>
    <row r="79" customHeight="1" spans="1:10">
      <c r="A79" s="21"/>
      <c r="B79" s="30">
        <v>45792</v>
      </c>
      <c r="C79" s="16"/>
      <c r="D79" s="39"/>
      <c r="E79" s="13"/>
      <c r="F79" s="14"/>
      <c r="G79" s="31" t="s">
        <v>57</v>
      </c>
      <c r="H79" s="16">
        <f>89523-32500</f>
        <v>57023</v>
      </c>
      <c r="I79" s="20">
        <v>0.1496</v>
      </c>
      <c r="J79" s="43">
        <f t="shared" si="2"/>
        <v>8530.6408</v>
      </c>
    </row>
    <row r="80" customHeight="1" spans="1:10">
      <c r="A80" s="10">
        <v>45785</v>
      </c>
      <c r="B80" s="10">
        <v>45793</v>
      </c>
      <c r="C80" s="11" t="s">
        <v>11</v>
      </c>
      <c r="D80" s="35" t="s">
        <v>82</v>
      </c>
      <c r="E80" s="22" t="s">
        <v>83</v>
      </c>
      <c r="F80" s="23" t="s">
        <v>84</v>
      </c>
      <c r="G80" s="31" t="s">
        <v>52</v>
      </c>
      <c r="H80" s="20">
        <f>6000*1.05</f>
        <v>6300</v>
      </c>
      <c r="I80" s="20">
        <v>0.04</v>
      </c>
      <c r="J80" s="43">
        <f t="shared" ref="J80:J87" si="3">H80*I80</f>
        <v>252</v>
      </c>
    </row>
    <row r="81" customHeight="1" spans="1:10">
      <c r="A81" s="17"/>
      <c r="B81" s="17"/>
      <c r="C81" s="18"/>
      <c r="D81" s="36"/>
      <c r="E81" s="32"/>
      <c r="F81" s="33"/>
      <c r="G81" s="20" t="s">
        <v>39</v>
      </c>
      <c r="H81" s="20">
        <f>6000*1.05</f>
        <v>6300</v>
      </c>
      <c r="I81" s="20">
        <v>0.0158</v>
      </c>
      <c r="J81" s="43">
        <f t="shared" si="3"/>
        <v>99.54</v>
      </c>
    </row>
    <row r="82" customHeight="1" spans="1:10">
      <c r="A82" s="17"/>
      <c r="B82" s="30">
        <v>45787</v>
      </c>
      <c r="C82" s="18"/>
      <c r="D82" s="36"/>
      <c r="E82" s="32"/>
      <c r="F82" s="33"/>
      <c r="G82" s="31" t="s">
        <v>53</v>
      </c>
      <c r="H82" s="20">
        <f>6000*1.05</f>
        <v>6300</v>
      </c>
      <c r="I82" s="20">
        <v>0.0241</v>
      </c>
      <c r="J82" s="43">
        <f t="shared" si="3"/>
        <v>151.83</v>
      </c>
    </row>
    <row r="83" customHeight="1" spans="1:10">
      <c r="A83" s="17"/>
      <c r="B83" s="17">
        <v>45794</v>
      </c>
      <c r="C83" s="18"/>
      <c r="D83" s="36"/>
      <c r="E83" s="32"/>
      <c r="F83" s="33"/>
      <c r="G83" s="20" t="s">
        <v>40</v>
      </c>
      <c r="H83" s="20">
        <f>6000*1.05*5</f>
        <v>31500</v>
      </c>
      <c r="I83" s="20">
        <v>0.0079</v>
      </c>
      <c r="J83" s="43">
        <f t="shared" si="3"/>
        <v>248.85</v>
      </c>
    </row>
    <row r="84" customHeight="1" spans="1:10">
      <c r="A84" s="24"/>
      <c r="B84" s="24"/>
      <c r="C84" s="25"/>
      <c r="D84" s="37"/>
      <c r="E84" s="34"/>
      <c r="F84" s="28"/>
      <c r="G84" s="20" t="s">
        <v>22</v>
      </c>
      <c r="H84" s="20">
        <f>6000*1.05</f>
        <v>6300</v>
      </c>
      <c r="I84" s="20">
        <v>0.0187</v>
      </c>
      <c r="J84" s="43">
        <f t="shared" si="3"/>
        <v>117.81</v>
      </c>
    </row>
    <row r="85" customHeight="1" spans="1:10">
      <c r="A85" s="10">
        <v>45790</v>
      </c>
      <c r="B85" s="10">
        <v>45794</v>
      </c>
      <c r="C85" s="11" t="s">
        <v>11</v>
      </c>
      <c r="D85" s="12" t="s">
        <v>85</v>
      </c>
      <c r="E85" s="13" t="s">
        <v>86</v>
      </c>
      <c r="F85" s="14" t="s">
        <v>87</v>
      </c>
      <c r="G85" s="31" t="s">
        <v>20</v>
      </c>
      <c r="H85" s="20">
        <v>721</v>
      </c>
      <c r="I85" s="20">
        <v>0.04</v>
      </c>
      <c r="J85" s="43">
        <f t="shared" si="3"/>
        <v>28.84</v>
      </c>
    </row>
    <row r="86" customHeight="1" spans="1:10">
      <c r="A86" s="17"/>
      <c r="B86" s="17"/>
      <c r="C86" s="18"/>
      <c r="D86" s="19"/>
      <c r="E86" s="13"/>
      <c r="F86" s="14"/>
      <c r="G86" s="20" t="s">
        <v>40</v>
      </c>
      <c r="H86" s="20">
        <f>721*5</f>
        <v>3605</v>
      </c>
      <c r="I86" s="20">
        <v>0.0079</v>
      </c>
      <c r="J86" s="43">
        <f t="shared" si="3"/>
        <v>28.4795</v>
      </c>
    </row>
    <row r="87" customHeight="1" spans="1:10">
      <c r="A87" s="17"/>
      <c r="B87" s="24"/>
      <c r="C87" s="18"/>
      <c r="D87" s="19"/>
      <c r="E87" s="13"/>
      <c r="F87" s="14"/>
      <c r="G87" s="20" t="s">
        <v>41</v>
      </c>
      <c r="H87" s="20">
        <v>721</v>
      </c>
      <c r="I87" s="20">
        <v>0.0187</v>
      </c>
      <c r="J87" s="43">
        <f t="shared" si="3"/>
        <v>13.4827</v>
      </c>
    </row>
    <row r="88" customHeight="1" spans="10:10">
      <c r="J88" s="45">
        <f>SUM(J3:J87)</f>
        <v>64611.1989</v>
      </c>
    </row>
  </sheetData>
  <autoFilter xmlns:etc="http://www.wps.cn/officeDocument/2017/etCustomData" ref="A1:J88" etc:filterBottomFollowUsedRange="0">
    <extLst/>
  </autoFilter>
  <mergeCells count="113">
    <mergeCell ref="A1:J1"/>
    <mergeCell ref="A3:A4"/>
    <mergeCell ref="A5:A7"/>
    <mergeCell ref="A8:A10"/>
    <mergeCell ref="A11:A12"/>
    <mergeCell ref="A13:A18"/>
    <mergeCell ref="A19:A23"/>
    <mergeCell ref="A25:A31"/>
    <mergeCell ref="A32:A36"/>
    <mergeCell ref="A38:A44"/>
    <mergeCell ref="A45:A50"/>
    <mergeCell ref="A51:A57"/>
    <mergeCell ref="A58:A62"/>
    <mergeCell ref="A63:A67"/>
    <mergeCell ref="A68:A72"/>
    <mergeCell ref="A73:A79"/>
    <mergeCell ref="A80:A84"/>
    <mergeCell ref="A85:A87"/>
    <mergeCell ref="B3:B4"/>
    <mergeCell ref="B6:B7"/>
    <mergeCell ref="B9:B10"/>
    <mergeCell ref="B11:B12"/>
    <mergeCell ref="B13:B14"/>
    <mergeCell ref="B19:B20"/>
    <mergeCell ref="B21:B23"/>
    <mergeCell ref="B25:B26"/>
    <mergeCell ref="B27:B28"/>
    <mergeCell ref="B29:B30"/>
    <mergeCell ref="B32:B33"/>
    <mergeCell ref="B35:B36"/>
    <mergeCell ref="B38:B39"/>
    <mergeCell ref="B40:B41"/>
    <mergeCell ref="B43:B44"/>
    <mergeCell ref="B45:B46"/>
    <mergeCell ref="B51:B52"/>
    <mergeCell ref="B53:B54"/>
    <mergeCell ref="B55:B56"/>
    <mergeCell ref="B58:B59"/>
    <mergeCell ref="B61:B62"/>
    <mergeCell ref="B63:B64"/>
    <mergeCell ref="B65:B66"/>
    <mergeCell ref="B68:B71"/>
    <mergeCell ref="B80:B81"/>
    <mergeCell ref="B83:B84"/>
    <mergeCell ref="B85:B87"/>
    <mergeCell ref="C3:C4"/>
    <mergeCell ref="C5:C7"/>
    <mergeCell ref="C8:C10"/>
    <mergeCell ref="C11:C12"/>
    <mergeCell ref="C13:C18"/>
    <mergeCell ref="C19:C23"/>
    <mergeCell ref="C25:C31"/>
    <mergeCell ref="C32:C36"/>
    <mergeCell ref="C38:C44"/>
    <mergeCell ref="C45:C50"/>
    <mergeCell ref="C51:C57"/>
    <mergeCell ref="C58:C62"/>
    <mergeCell ref="C63:C67"/>
    <mergeCell ref="C68:C72"/>
    <mergeCell ref="C73:C79"/>
    <mergeCell ref="C80:C84"/>
    <mergeCell ref="C85:C87"/>
    <mergeCell ref="D3:D4"/>
    <mergeCell ref="D5:D7"/>
    <mergeCell ref="D8:D10"/>
    <mergeCell ref="D11:D12"/>
    <mergeCell ref="D13:D18"/>
    <mergeCell ref="D19:D23"/>
    <mergeCell ref="D25:D31"/>
    <mergeCell ref="D32:D36"/>
    <mergeCell ref="D38:D44"/>
    <mergeCell ref="D45:D50"/>
    <mergeCell ref="D51:D57"/>
    <mergeCell ref="D58:D62"/>
    <mergeCell ref="D63:D67"/>
    <mergeCell ref="D68:D72"/>
    <mergeCell ref="D73:D79"/>
    <mergeCell ref="D80:D84"/>
    <mergeCell ref="D85:D87"/>
    <mergeCell ref="E3:E4"/>
    <mergeCell ref="E5:E7"/>
    <mergeCell ref="E8:E10"/>
    <mergeCell ref="E11:E12"/>
    <mergeCell ref="E13:E18"/>
    <mergeCell ref="E19:E23"/>
    <mergeCell ref="E25:E31"/>
    <mergeCell ref="E32:E36"/>
    <mergeCell ref="E38:E44"/>
    <mergeCell ref="E45:E50"/>
    <mergeCell ref="E51:E57"/>
    <mergeCell ref="E58:E62"/>
    <mergeCell ref="E63:E67"/>
    <mergeCell ref="E68:E72"/>
    <mergeCell ref="E73:E79"/>
    <mergeCell ref="E80:E84"/>
    <mergeCell ref="E85:E87"/>
    <mergeCell ref="F3:F4"/>
    <mergeCell ref="F5:F7"/>
    <mergeCell ref="F8:F10"/>
    <mergeCell ref="F11:F12"/>
    <mergeCell ref="F13:F18"/>
    <mergeCell ref="F19:F23"/>
    <mergeCell ref="F25:F31"/>
    <mergeCell ref="F32:F36"/>
    <mergeCell ref="F38:F44"/>
    <mergeCell ref="F45:F50"/>
    <mergeCell ref="F51:F57"/>
    <mergeCell ref="F58:F62"/>
    <mergeCell ref="F63:F67"/>
    <mergeCell ref="F68:F72"/>
    <mergeCell ref="F73:F79"/>
    <mergeCell ref="F80:F84"/>
    <mergeCell ref="F85:F8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国外-美金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naya</cp:lastModifiedBy>
  <dcterms:created xsi:type="dcterms:W3CDTF">2017-08-21T10:11:00Z</dcterms:created>
  <dcterms:modified xsi:type="dcterms:W3CDTF">2025-08-21T07:55:30Z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true</vt:bool>
  </property>
</Properties>
</file>