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2025" sheetId="23" r:id="rId1"/>
  </sheets>
  <definedNames>
    <definedName name="_xlnm._FilterDatabase" localSheetId="0" hidden="1">'2025'!$A$1:$H$46</definedName>
    <definedName name="_xlnm.Print_Area" localSheetId="0">'2025'!$A$1:$H$46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<sst xmlns="http://schemas.openxmlformats.org/spreadsheetml/2006/main" count="107" uniqueCount="69">
  <si>
    <r>
      <rPr>
        <sz val="16"/>
        <color theme="1"/>
        <rFont val="Arial"/>
        <charset val="134"/>
      </rPr>
      <t>2025</t>
    </r>
    <r>
      <rPr>
        <sz val="16"/>
        <color theme="1"/>
        <rFont val="宋体"/>
        <charset val="134"/>
      </rPr>
      <t>年吉胜达9月应付辅料账单</t>
    </r>
  </si>
  <si>
    <t>发货时间</t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</si>
  <si>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</si>
  <si>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</si>
  <si>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</si>
  <si>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</si>
  <si>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</si>
  <si>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</si>
  <si>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</si>
  <si>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RBSKJSD0085
工厂：丰盛源</t>
  </si>
  <si>
    <t>6987-693-802
Made in China 女开衫 翻单1</t>
  </si>
  <si>
    <t>白色吊牌HPBCRFI001-60*95mm-RFID LOGO</t>
  </si>
  <si>
    <t>黑色 吊绳 MRBCGEN004-320*1.5mm</t>
  </si>
  <si>
    <t>白色织标WLBCGEN017（05B）-65*19mm</t>
  </si>
  <si>
    <t>白色缎带洗标CLBCGEN003*4页-60*25mm（加页码）</t>
  </si>
  <si>
    <t>BKKBXM24002 空白标（60*25mm）</t>
  </si>
  <si>
    <t>白色缎带芯片洗标CLBCRFI001-60*25mm-RFID</t>
  </si>
  <si>
    <t>RBSKJSD0087
工厂：丰盛源</t>
  </si>
  <si>
    <t>5205-693-802
Made in China 女裤子 翻单1</t>
  </si>
  <si>
    <t>RBSKJSD0086
工厂：丰盛源</t>
  </si>
  <si>
    <t>8751-693-802
Made in China 女吊带背心 翻单1</t>
  </si>
  <si>
    <t>2025.6.13</t>
  </si>
  <si>
    <t>x</t>
  </si>
  <si>
    <t>SDSTR019</t>
  </si>
  <si>
    <t>STHTP25073-手写挂牌-160*81mm</t>
  </si>
  <si>
    <t>/</t>
  </si>
  <si>
    <t>RBSKJSD00104</t>
  </si>
  <si>
    <t>BSK样品卡</t>
  </si>
  <si>
    <t>BSK样卡吊牌BKXDP24005-120*80mm</t>
  </si>
  <si>
    <t>79922
80970</t>
  </si>
  <si>
    <t>RBSKJSD0060
工厂：雅丽奇</t>
  </si>
  <si>
    <t>7122-693-712
Made in China 女套衫</t>
  </si>
  <si>
    <t>白色吊牌HPBCGEN001-60*95mm</t>
  </si>
  <si>
    <t>RBSKJSD00113
工厂：雅丽奇</t>
  </si>
  <si>
    <t>7122-693-712
Made in China 女套衫 补单</t>
  </si>
  <si>
    <t>79906
80971</t>
  </si>
  <si>
    <t>RBSKJSD0053
工厂：鸿展</t>
  </si>
  <si>
    <t>7021-693-802
Made in China 女帽衫</t>
  </si>
  <si>
    <t>白色织标WLBCGEN017-65*19mm</t>
  </si>
  <si>
    <t>82842
82898</t>
  </si>
  <si>
    <t>RBSKJSD0097
工厂：鸿展</t>
  </si>
  <si>
    <t>7150-693-700/712
Made in China 女套衫</t>
  </si>
  <si>
    <t>白色缎带洗标CLBCGEN003*5页-60*25mm（加页码）</t>
  </si>
  <si>
    <t>82892
82903</t>
  </si>
  <si>
    <t>RBSKJSD0099
工厂：鸿展</t>
  </si>
  <si>
    <t>5704-693-700
Made in China 女长裙</t>
  </si>
  <si>
    <t>RBSKJSD00110
工厂：鸿展</t>
  </si>
  <si>
    <t>7150-693-700/712
Made in China 女套衫 翻单1</t>
  </si>
  <si>
    <t>X</t>
  </si>
  <si>
    <t>SDSTR035   工厂：公司</t>
  </si>
  <si>
    <t>STSKL24008-ZLD箱贴纸</t>
  </si>
  <si>
    <t>合计金额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</si>
  <si>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</si>
  <si>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</si>
  <si>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</si>
  <si>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</si>
  <si>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</si>
  <si>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</si>
  <si>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</si>
  <si>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</si>
  <si>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</si>
  <si>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</si>
  <si>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</si>
  <si>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</si>
  <si>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</si>
  <si>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</si>
  <si>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吉胜达</t>
  </si>
  <si>
    <t>北京吉胜达纺织品有限公司</t>
  </si>
  <si>
    <t>按照对账单开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</si>
</sst>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_ "/>
    <numFmt numFmtId="180" formatCode="&quot;￥&quot;#,##0.000;&quot;￥&quot;\-#,##0.000"/>
    <numFmt numFmtId="181" formatCode="\¥#,##0.000;\¥\-#,##0.000"/>
  </numFmts>
  <fonts count="42">
    <font>
      <sz val="11"/>
      <color theme="1"/>
      <name val="宋体"/>
      <charset val="134"/>
      <scheme val="minor"/>
    </font>
    <font>
      <sz val="16"/>
      <color theme="1"/>
      <name val="Arial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2"/>
      <name val="宋体"/>
      <charset val="134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7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horizontal="center" vertical="center"/>
    </xf>
    <xf numFmtId="0" fontId="39" fillId="0" borderId="0">
      <alignment horizontal="center" vertical="center"/>
    </xf>
    <xf numFmtId="0" fontId="39" fillId="0" borderId="0">
      <alignment horizontal="center" vertical="center"/>
    </xf>
    <xf numFmtId="0" fontId="39" fillId="0" borderId="0">
      <alignment horizontal="center" vertical="center"/>
    </xf>
    <xf numFmtId="0" fontId="4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/>
    </xf>
    <xf numFmtId="180" fontId="10" fillId="0" borderId="1" xfId="53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81" fontId="14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58" fontId="16" fillId="0" borderId="5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8" fontId="18" fillId="0" borderId="5" xfId="0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S3" xfId="52"/>
    <cellStyle name="常规 2" xfId="53"/>
    <cellStyle name="常规 3" xfId="54"/>
  </cellStyles>
  <tableStyles count="0" defaultTableStyle="TableStyleMedium9" defaultPivotStyle="PivotStyleLight16"/>
  <colors>
    <mruColors>
      <color rgb="00FFFF00"/>
      <color rgb="00FF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tabSelected="1" zoomScaleSheetLayoutView="85" workbookViewId="0">
      <selection activeCell="I14" sqref="I14"/>
    </sheetView>
  </sheetViews>
  <sheetFormatPr defaultColWidth="8.72727272727273" defaultRowHeight="14"/>
  <cols>
    <col min="1" max="1" width="13.7272727272727" customWidth="1"/>
    <col min="2" max="2" width="9.06363636363636" customWidth="1"/>
    <col min="3" max="3" width="14" customWidth="1"/>
    <col min="4" max="4" width="17.5272727272727" customWidth="1"/>
    <col min="5" max="5" width="42.9272727272727" customWidth="1"/>
    <col min="6" max="6" width="11.6636363636364" customWidth="1"/>
    <col min="7" max="7" width="10.2" customWidth="1"/>
    <col min="8" max="8" width="12.6" customWidth="1"/>
    <col min="9" max="9" width="23" customWidth="1"/>
  </cols>
  <sheetData>
    <row r="1" ht="35.2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7.9" customHeight="1" spans="1:8">
      <c r="A2" s="2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6" t="s">
        <v>6</v>
      </c>
      <c r="G2" s="7" t="s">
        <v>7</v>
      </c>
      <c r="H2" s="8" t="s">
        <v>8</v>
      </c>
    </row>
    <row r="3" ht="22.15" customHeight="1" spans="1:8">
      <c r="A3" s="9">
        <v>45826</v>
      </c>
      <c r="B3" s="10">
        <v>82355</v>
      </c>
      <c r="C3" s="11" t="s">
        <v>9</v>
      </c>
      <c r="D3" s="10" t="s">
        <v>10</v>
      </c>
      <c r="E3" s="12" t="s">
        <v>11</v>
      </c>
      <c r="F3" s="13">
        <v>2621</v>
      </c>
      <c r="G3" s="14">
        <v>0.28</v>
      </c>
      <c r="H3" s="15">
        <f t="shared" ref="H3:H19" si="0">F3*G3</f>
        <v>733.88</v>
      </c>
    </row>
    <row r="4" ht="22.15" customHeight="1" spans="1:8">
      <c r="A4" s="16"/>
      <c r="B4" s="17"/>
      <c r="C4" s="18"/>
      <c r="D4" s="17"/>
      <c r="E4" s="14" t="s">
        <v>12</v>
      </c>
      <c r="F4" s="13">
        <v>2621</v>
      </c>
      <c r="G4" s="14">
        <v>0.1</v>
      </c>
      <c r="H4" s="15">
        <f t="shared" si="0"/>
        <v>262.1</v>
      </c>
    </row>
    <row r="5" ht="22.15" customHeight="1" spans="1:8">
      <c r="A5" s="9">
        <v>45825</v>
      </c>
      <c r="B5" s="17"/>
      <c r="C5" s="18"/>
      <c r="D5" s="17"/>
      <c r="E5" s="14" t="s">
        <v>13</v>
      </c>
      <c r="F5" s="13">
        <v>2621</v>
      </c>
      <c r="G5" s="14">
        <v>0.13</v>
      </c>
      <c r="H5" s="15">
        <f t="shared" si="0"/>
        <v>340.73</v>
      </c>
    </row>
    <row r="6" ht="22.15" customHeight="1" spans="1:8">
      <c r="A6" s="19"/>
      <c r="B6" s="17"/>
      <c r="C6" s="18"/>
      <c r="D6" s="17"/>
      <c r="E6" s="14" t="s">
        <v>14</v>
      </c>
      <c r="F6" s="14">
        <f>2621*4</f>
        <v>10484</v>
      </c>
      <c r="G6" s="14">
        <v>0.042</v>
      </c>
      <c r="H6" s="15">
        <f t="shared" si="0"/>
        <v>440.328</v>
      </c>
    </row>
    <row r="7" ht="22.15" customHeight="1" spans="1:8">
      <c r="A7" s="19"/>
      <c r="B7" s="17"/>
      <c r="C7" s="18"/>
      <c r="D7" s="17"/>
      <c r="E7" s="14" t="s">
        <v>15</v>
      </c>
      <c r="F7" s="13">
        <v>2621</v>
      </c>
      <c r="G7" s="14">
        <v>0.03</v>
      </c>
      <c r="H7" s="15">
        <f t="shared" si="0"/>
        <v>78.63</v>
      </c>
    </row>
    <row r="8" ht="22.15" customHeight="1" spans="1:8">
      <c r="A8" s="16"/>
      <c r="B8" s="20"/>
      <c r="C8" s="21"/>
      <c r="D8" s="20"/>
      <c r="E8" s="22" t="s">
        <v>16</v>
      </c>
      <c r="F8" s="13">
        <v>2621</v>
      </c>
      <c r="G8" s="14">
        <v>0.58</v>
      </c>
      <c r="H8" s="15">
        <f t="shared" si="0"/>
        <v>1520.18</v>
      </c>
    </row>
    <row r="9" ht="22.15" customHeight="1" spans="1:8">
      <c r="A9" s="9">
        <v>45827</v>
      </c>
      <c r="B9" s="10">
        <v>82328</v>
      </c>
      <c r="C9" s="11" t="s">
        <v>17</v>
      </c>
      <c r="D9" s="10" t="s">
        <v>18</v>
      </c>
      <c r="E9" s="12" t="s">
        <v>11</v>
      </c>
      <c r="F9" s="13">
        <v>5248</v>
      </c>
      <c r="G9" s="14">
        <v>0.28</v>
      </c>
      <c r="H9" s="15">
        <f t="shared" si="0"/>
        <v>1469.44</v>
      </c>
    </row>
    <row r="10" ht="22.15" customHeight="1" spans="1:8">
      <c r="A10" s="16"/>
      <c r="B10" s="17"/>
      <c r="C10" s="18"/>
      <c r="D10" s="17"/>
      <c r="E10" s="14" t="s">
        <v>12</v>
      </c>
      <c r="F10" s="13">
        <v>5248</v>
      </c>
      <c r="G10" s="14">
        <v>0.1</v>
      </c>
      <c r="H10" s="15">
        <f t="shared" si="0"/>
        <v>524.8</v>
      </c>
    </row>
    <row r="11" ht="22.15" customHeight="1" spans="1:8">
      <c r="A11" s="9">
        <v>45824</v>
      </c>
      <c r="B11" s="17"/>
      <c r="C11" s="18"/>
      <c r="D11" s="17"/>
      <c r="E11" s="14" t="s">
        <v>13</v>
      </c>
      <c r="F11" s="13">
        <v>5248</v>
      </c>
      <c r="G11" s="14">
        <v>0.13</v>
      </c>
      <c r="H11" s="15">
        <f t="shared" si="0"/>
        <v>682.24</v>
      </c>
    </row>
    <row r="12" ht="22.15" customHeight="1" spans="1:8">
      <c r="A12" s="19"/>
      <c r="B12" s="17"/>
      <c r="C12" s="18"/>
      <c r="D12" s="17"/>
      <c r="E12" s="14" t="s">
        <v>14</v>
      </c>
      <c r="F12" s="14">
        <f>5248*4</f>
        <v>20992</v>
      </c>
      <c r="G12" s="14">
        <v>0.042</v>
      </c>
      <c r="H12" s="15">
        <f t="shared" si="0"/>
        <v>881.664</v>
      </c>
    </row>
    <row r="13" ht="22.15" customHeight="1" spans="1:8">
      <c r="A13" s="16"/>
      <c r="B13" s="20"/>
      <c r="C13" s="21"/>
      <c r="D13" s="20"/>
      <c r="E13" s="22" t="s">
        <v>16</v>
      </c>
      <c r="F13" s="13">
        <v>5248</v>
      </c>
      <c r="G13" s="14">
        <v>0.58</v>
      </c>
      <c r="H13" s="15">
        <f t="shared" si="0"/>
        <v>3043.84</v>
      </c>
    </row>
    <row r="14" ht="22.15" customHeight="1" spans="1:8">
      <c r="A14" s="9">
        <v>45828</v>
      </c>
      <c r="B14" s="10">
        <v>82353</v>
      </c>
      <c r="C14" s="11" t="s">
        <v>19</v>
      </c>
      <c r="D14" s="10" t="s">
        <v>20</v>
      </c>
      <c r="E14" s="12" t="s">
        <v>11</v>
      </c>
      <c r="F14" s="13">
        <v>5245</v>
      </c>
      <c r="G14" s="23">
        <v>0.28</v>
      </c>
      <c r="H14" s="15">
        <f t="shared" si="0"/>
        <v>1468.6</v>
      </c>
    </row>
    <row r="15" ht="22.15" customHeight="1" spans="1:8">
      <c r="A15" s="19"/>
      <c r="B15" s="17"/>
      <c r="C15" s="18"/>
      <c r="D15" s="17"/>
      <c r="E15" s="14" t="s">
        <v>12</v>
      </c>
      <c r="F15" s="13">
        <v>5245</v>
      </c>
      <c r="G15" s="14">
        <v>0.1</v>
      </c>
      <c r="H15" s="15">
        <f t="shared" si="0"/>
        <v>524.5</v>
      </c>
    </row>
    <row r="16" ht="22.15" customHeight="1" spans="1:8">
      <c r="A16" s="9">
        <v>45825</v>
      </c>
      <c r="B16" s="17"/>
      <c r="C16" s="18"/>
      <c r="D16" s="17"/>
      <c r="E16" s="14" t="s">
        <v>13</v>
      </c>
      <c r="F16" s="13">
        <v>5245</v>
      </c>
      <c r="G16" s="14">
        <v>0.13</v>
      </c>
      <c r="H16" s="15">
        <f t="shared" si="0"/>
        <v>681.85</v>
      </c>
    </row>
    <row r="17" ht="22.15" customHeight="1" spans="1:8">
      <c r="A17" s="19"/>
      <c r="B17" s="17"/>
      <c r="C17" s="18"/>
      <c r="D17" s="17"/>
      <c r="E17" s="14" t="s">
        <v>14</v>
      </c>
      <c r="F17" s="14">
        <f>5245*4</f>
        <v>20980</v>
      </c>
      <c r="G17" s="14">
        <v>0.042</v>
      </c>
      <c r="H17" s="15">
        <f t="shared" si="0"/>
        <v>881.16</v>
      </c>
    </row>
    <row r="18" ht="22.15" customHeight="1" spans="1:8">
      <c r="A18" s="16"/>
      <c r="B18" s="20"/>
      <c r="C18" s="21"/>
      <c r="D18" s="20"/>
      <c r="E18" s="22" t="s">
        <v>16</v>
      </c>
      <c r="F18" s="13">
        <v>5245</v>
      </c>
      <c r="G18" s="14">
        <v>0.58</v>
      </c>
      <c r="H18" s="15">
        <f t="shared" si="0"/>
        <v>3042.1</v>
      </c>
    </row>
    <row r="19" ht="22.15" customHeight="1" spans="1:8">
      <c r="A19" s="24" t="s">
        <v>21</v>
      </c>
      <c r="B19" s="25" t="s">
        <v>22</v>
      </c>
      <c r="C19" s="25" t="s">
        <v>23</v>
      </c>
      <c r="D19" s="25" t="s">
        <v>22</v>
      </c>
      <c r="E19" s="25" t="s">
        <v>24</v>
      </c>
      <c r="F19" s="26">
        <v>1000</v>
      </c>
      <c r="G19" s="27">
        <v>0.38</v>
      </c>
      <c r="H19" s="27">
        <f t="shared" si="0"/>
        <v>380</v>
      </c>
    </row>
    <row r="20" ht="21" customHeight="1" spans="1:8">
      <c r="A20" s="28">
        <v>45835</v>
      </c>
      <c r="B20" s="14" t="s">
        <v>25</v>
      </c>
      <c r="C20" s="29" t="s">
        <v>26</v>
      </c>
      <c r="D20" s="22" t="s">
        <v>27</v>
      </c>
      <c r="E20" s="22" t="s">
        <v>28</v>
      </c>
      <c r="F20" s="14">
        <v>2000</v>
      </c>
      <c r="G20" s="14">
        <v>0.4</v>
      </c>
      <c r="H20" s="15">
        <f t="shared" ref="H20" si="1">F20*G20</f>
        <v>800</v>
      </c>
    </row>
    <row r="21" ht="21" customHeight="1" spans="1:8">
      <c r="A21" s="30">
        <v>45834</v>
      </c>
      <c r="B21" s="31" t="s">
        <v>29</v>
      </c>
      <c r="C21" s="32" t="s">
        <v>30</v>
      </c>
      <c r="D21" s="31" t="s">
        <v>31</v>
      </c>
      <c r="E21" s="33" t="s">
        <v>32</v>
      </c>
      <c r="F21" s="34">
        <f>12599+10</f>
        <v>12609</v>
      </c>
      <c r="G21" s="35">
        <v>0.28</v>
      </c>
      <c r="H21" s="36">
        <f t="shared" ref="H21:H28" si="2">F21*G21</f>
        <v>3530.52</v>
      </c>
    </row>
    <row r="22" ht="21" customHeight="1" spans="1:8">
      <c r="A22" s="30"/>
      <c r="B22" s="37"/>
      <c r="C22" s="38"/>
      <c r="D22" s="31"/>
      <c r="E22" s="37" t="s">
        <v>12</v>
      </c>
      <c r="F22" s="34">
        <f>12599+10</f>
        <v>12609</v>
      </c>
      <c r="G22" s="37">
        <v>0.1</v>
      </c>
      <c r="H22" s="36">
        <f t="shared" si="2"/>
        <v>1260.9</v>
      </c>
    </row>
    <row r="23" ht="21" customHeight="1" spans="1:8">
      <c r="A23" s="30"/>
      <c r="B23" s="37"/>
      <c r="C23" s="38"/>
      <c r="D23" s="31"/>
      <c r="E23" s="37" t="s">
        <v>13</v>
      </c>
      <c r="F23" s="34">
        <f>12599+10</f>
        <v>12609</v>
      </c>
      <c r="G23" s="37">
        <v>0.13</v>
      </c>
      <c r="H23" s="36">
        <f t="shared" si="2"/>
        <v>1639.17</v>
      </c>
    </row>
    <row r="24" ht="21" customHeight="1" spans="1:8">
      <c r="A24" s="30"/>
      <c r="B24" s="37"/>
      <c r="C24" s="38"/>
      <c r="D24" s="31"/>
      <c r="E24" s="37" t="s">
        <v>14</v>
      </c>
      <c r="F24" s="37">
        <f>F23*4</f>
        <v>50436</v>
      </c>
      <c r="G24" s="37">
        <v>0.042</v>
      </c>
      <c r="H24" s="36">
        <f t="shared" si="2"/>
        <v>2118.312</v>
      </c>
    </row>
    <row r="25" ht="21" customHeight="1" spans="1:8">
      <c r="A25" s="9">
        <v>45850</v>
      </c>
      <c r="B25" s="10" t="s">
        <v>29</v>
      </c>
      <c r="C25" s="11" t="s">
        <v>33</v>
      </c>
      <c r="D25" s="10" t="s">
        <v>34</v>
      </c>
      <c r="E25" s="12" t="s">
        <v>32</v>
      </c>
      <c r="F25" s="13">
        <v>1259</v>
      </c>
      <c r="G25" s="23">
        <v>0.28</v>
      </c>
      <c r="H25" s="39">
        <f t="shared" si="2"/>
        <v>352.52</v>
      </c>
    </row>
    <row r="26" ht="21" customHeight="1" spans="1:8">
      <c r="A26" s="19"/>
      <c r="B26" s="17"/>
      <c r="C26" s="18"/>
      <c r="D26" s="17"/>
      <c r="E26" s="14" t="s">
        <v>12</v>
      </c>
      <c r="F26" s="13">
        <v>1259</v>
      </c>
      <c r="G26" s="14">
        <v>0.1</v>
      </c>
      <c r="H26" s="39">
        <f t="shared" si="2"/>
        <v>125.9</v>
      </c>
    </row>
    <row r="27" ht="21" customHeight="1" spans="1:8">
      <c r="A27" s="9">
        <v>45842</v>
      </c>
      <c r="B27" s="17"/>
      <c r="C27" s="18"/>
      <c r="D27" s="17"/>
      <c r="E27" s="14" t="s">
        <v>13</v>
      </c>
      <c r="F27" s="13">
        <v>1259</v>
      </c>
      <c r="G27" s="14">
        <v>0.13</v>
      </c>
      <c r="H27" s="39">
        <f t="shared" si="2"/>
        <v>163.67</v>
      </c>
    </row>
    <row r="28" ht="21" customHeight="1" spans="1:8">
      <c r="A28" s="16"/>
      <c r="B28" s="20"/>
      <c r="C28" s="21"/>
      <c r="D28" s="20"/>
      <c r="E28" s="14" t="s">
        <v>14</v>
      </c>
      <c r="F28" s="14">
        <v>5036</v>
      </c>
      <c r="G28" s="14">
        <v>0.042</v>
      </c>
      <c r="H28" s="15">
        <f t="shared" si="2"/>
        <v>211.512</v>
      </c>
    </row>
    <row r="29" ht="21" customHeight="1" spans="1:8">
      <c r="A29" s="9">
        <v>45867</v>
      </c>
      <c r="B29" s="10" t="s">
        <v>35</v>
      </c>
      <c r="C29" s="11" t="s">
        <v>36</v>
      </c>
      <c r="D29" s="10" t="s">
        <v>37</v>
      </c>
      <c r="E29" s="22" t="s">
        <v>32</v>
      </c>
      <c r="F29" s="14">
        <v>8408</v>
      </c>
      <c r="G29" s="14">
        <v>0.28</v>
      </c>
      <c r="H29" s="15">
        <f t="shared" ref="H29:H45" si="3">F29*G29</f>
        <v>2354.24</v>
      </c>
    </row>
    <row r="30" ht="21" customHeight="1" spans="1:8">
      <c r="A30" s="16"/>
      <c r="B30" s="17"/>
      <c r="C30" s="18"/>
      <c r="D30" s="17"/>
      <c r="E30" s="14" t="s">
        <v>12</v>
      </c>
      <c r="F30" s="14">
        <v>8408</v>
      </c>
      <c r="G30" s="14">
        <v>0.1</v>
      </c>
      <c r="H30" s="15">
        <f t="shared" si="3"/>
        <v>840.8</v>
      </c>
    </row>
    <row r="31" ht="21" customHeight="1" spans="1:8">
      <c r="A31" s="9">
        <v>45864</v>
      </c>
      <c r="B31" s="17"/>
      <c r="C31" s="18"/>
      <c r="D31" s="17"/>
      <c r="E31" s="14" t="s">
        <v>14</v>
      </c>
      <c r="F31" s="14">
        <f>8408*4</f>
        <v>33632</v>
      </c>
      <c r="G31" s="14">
        <v>0.042</v>
      </c>
      <c r="H31" s="15">
        <f t="shared" si="3"/>
        <v>1412.544</v>
      </c>
    </row>
    <row r="32" ht="21" customHeight="1" spans="1:8">
      <c r="A32" s="16"/>
      <c r="B32" s="20"/>
      <c r="C32" s="21"/>
      <c r="D32" s="20"/>
      <c r="E32" s="22" t="s">
        <v>38</v>
      </c>
      <c r="F32" s="14">
        <v>8408</v>
      </c>
      <c r="G32" s="14">
        <v>0.13</v>
      </c>
      <c r="H32" s="15">
        <f t="shared" si="3"/>
        <v>1093.04</v>
      </c>
    </row>
    <row r="33" ht="21" customHeight="1" spans="1:8">
      <c r="A33" s="9">
        <v>45856</v>
      </c>
      <c r="B33" s="10" t="s">
        <v>39</v>
      </c>
      <c r="C33" s="11" t="s">
        <v>40</v>
      </c>
      <c r="D33" s="10" t="s">
        <v>41</v>
      </c>
      <c r="E33" s="12" t="s">
        <v>32</v>
      </c>
      <c r="F33" s="13">
        <v>25204</v>
      </c>
      <c r="G33" s="23">
        <v>0.28</v>
      </c>
      <c r="H33" s="15">
        <f t="shared" si="3"/>
        <v>7057.12</v>
      </c>
    </row>
    <row r="34" ht="21" customHeight="1" spans="1:8">
      <c r="A34" s="16"/>
      <c r="B34" s="17"/>
      <c r="C34" s="18"/>
      <c r="D34" s="17"/>
      <c r="E34" s="14" t="s">
        <v>12</v>
      </c>
      <c r="F34" s="13">
        <v>25204</v>
      </c>
      <c r="G34" s="14">
        <v>0.1</v>
      </c>
      <c r="H34" s="15">
        <f t="shared" si="3"/>
        <v>2520.4</v>
      </c>
    </row>
    <row r="35" ht="21" customHeight="1" spans="1:8">
      <c r="A35" s="40">
        <v>45852</v>
      </c>
      <c r="B35" s="17"/>
      <c r="C35" s="18"/>
      <c r="D35" s="17"/>
      <c r="E35" s="14" t="s">
        <v>13</v>
      </c>
      <c r="F35" s="13">
        <v>25204</v>
      </c>
      <c r="G35" s="14">
        <v>0.13</v>
      </c>
      <c r="H35" s="15">
        <f t="shared" si="3"/>
        <v>3276.52</v>
      </c>
    </row>
    <row r="36" ht="21" customHeight="1" spans="1:8">
      <c r="A36" s="40">
        <v>45864</v>
      </c>
      <c r="B36" s="20"/>
      <c r="C36" s="21"/>
      <c r="D36" s="20"/>
      <c r="E36" s="14" t="s">
        <v>42</v>
      </c>
      <c r="F36" s="14">
        <f>25214*5</f>
        <v>126070</v>
      </c>
      <c r="G36" s="14">
        <v>0.042</v>
      </c>
      <c r="H36" s="15">
        <f t="shared" si="3"/>
        <v>5294.94</v>
      </c>
    </row>
    <row r="37" ht="21" customHeight="1" spans="1:8">
      <c r="A37" s="9">
        <v>45854</v>
      </c>
      <c r="B37" s="10" t="s">
        <v>43</v>
      </c>
      <c r="C37" s="11" t="s">
        <v>44</v>
      </c>
      <c r="D37" s="10" t="s">
        <v>45</v>
      </c>
      <c r="E37" s="12" t="s">
        <v>32</v>
      </c>
      <c r="F37" s="13">
        <v>14707</v>
      </c>
      <c r="G37" s="14">
        <v>0.28</v>
      </c>
      <c r="H37" s="15">
        <f t="shared" si="3"/>
        <v>4117.96</v>
      </c>
    </row>
    <row r="38" ht="21" customHeight="1" spans="1:8">
      <c r="A38" s="16"/>
      <c r="B38" s="17"/>
      <c r="C38" s="18"/>
      <c r="D38" s="17"/>
      <c r="E38" s="14" t="s">
        <v>12</v>
      </c>
      <c r="F38" s="13">
        <v>14707</v>
      </c>
      <c r="G38" s="14">
        <v>0.1</v>
      </c>
      <c r="H38" s="15">
        <f t="shared" si="3"/>
        <v>1470.7</v>
      </c>
    </row>
    <row r="39" ht="21" customHeight="1" spans="1:8">
      <c r="A39" s="40">
        <v>45852</v>
      </c>
      <c r="B39" s="17"/>
      <c r="C39" s="18"/>
      <c r="D39" s="17"/>
      <c r="E39" s="14" t="s">
        <v>13</v>
      </c>
      <c r="F39" s="13">
        <v>14707</v>
      </c>
      <c r="G39" s="14">
        <v>0.13</v>
      </c>
      <c r="H39" s="15">
        <f t="shared" si="3"/>
        <v>1911.91</v>
      </c>
    </row>
    <row r="40" ht="21" customHeight="1" spans="1:8">
      <c r="A40" s="40">
        <v>45864</v>
      </c>
      <c r="B40" s="20"/>
      <c r="C40" s="21"/>
      <c r="D40" s="20"/>
      <c r="E40" s="14" t="s">
        <v>42</v>
      </c>
      <c r="F40" s="14">
        <f>14707*5</f>
        <v>73535</v>
      </c>
      <c r="G40" s="14">
        <v>0.042</v>
      </c>
      <c r="H40" s="15">
        <f t="shared" si="3"/>
        <v>3088.47</v>
      </c>
    </row>
    <row r="41" ht="21" customHeight="1" spans="1:8">
      <c r="A41" s="9">
        <v>45857</v>
      </c>
      <c r="B41" s="10">
        <v>83994</v>
      </c>
      <c r="C41" s="11" t="s">
        <v>46</v>
      </c>
      <c r="D41" s="10" t="s">
        <v>47</v>
      </c>
      <c r="E41" s="12" t="s">
        <v>32</v>
      </c>
      <c r="F41" s="13">
        <v>10494</v>
      </c>
      <c r="G41" s="23">
        <v>0.28</v>
      </c>
      <c r="H41" s="15">
        <f t="shared" si="3"/>
        <v>2938.32</v>
      </c>
    </row>
    <row r="42" ht="21" customHeight="1" spans="1:8">
      <c r="A42" s="16"/>
      <c r="B42" s="17"/>
      <c r="C42" s="18"/>
      <c r="D42" s="17"/>
      <c r="E42" s="14" t="s">
        <v>12</v>
      </c>
      <c r="F42" s="13">
        <v>10494</v>
      </c>
      <c r="G42" s="14">
        <v>0.1</v>
      </c>
      <c r="H42" s="15">
        <f t="shared" si="3"/>
        <v>1049.4</v>
      </c>
    </row>
    <row r="43" ht="21" customHeight="1" spans="1:8">
      <c r="A43" s="40">
        <v>45852</v>
      </c>
      <c r="B43" s="17"/>
      <c r="C43" s="18"/>
      <c r="D43" s="17"/>
      <c r="E43" s="14" t="s">
        <v>13</v>
      </c>
      <c r="F43" s="13">
        <v>10494</v>
      </c>
      <c r="G43" s="14">
        <v>0.13</v>
      </c>
      <c r="H43" s="15">
        <f t="shared" si="3"/>
        <v>1364.22</v>
      </c>
    </row>
    <row r="44" ht="21" customHeight="1" spans="1:8">
      <c r="A44" s="40">
        <v>45864</v>
      </c>
      <c r="B44" s="20"/>
      <c r="C44" s="21"/>
      <c r="D44" s="20"/>
      <c r="E44" s="14" t="s">
        <v>42</v>
      </c>
      <c r="F44" s="14">
        <f>10494*5</f>
        <v>52470</v>
      </c>
      <c r="G44" s="14">
        <v>0.042</v>
      </c>
      <c r="H44" s="15">
        <f t="shared" si="3"/>
        <v>2203.74</v>
      </c>
    </row>
    <row r="45" ht="30" customHeight="1" spans="1:8">
      <c r="A45" s="41" t="s">
        <v>48</v>
      </c>
      <c r="B45" s="41" t="s">
        <v>22</v>
      </c>
      <c r="C45" s="42" t="s">
        <v>49</v>
      </c>
      <c r="D45" s="42" t="s">
        <v>22</v>
      </c>
      <c r="E45" s="41" t="s">
        <v>50</v>
      </c>
      <c r="F45" s="41">
        <v>1500</v>
      </c>
      <c r="G45" s="43">
        <v>0.475</v>
      </c>
      <c r="H45" s="43">
        <f t="shared" si="3"/>
        <v>712.5</v>
      </c>
    </row>
    <row r="46" ht="27.4" customHeight="1" spans="1:8">
      <c r="A46" s="44" t="s">
        <v>51</v>
      </c>
      <c r="B46" s="45"/>
      <c r="C46" s="45"/>
      <c r="D46" s="45"/>
      <c r="E46" s="45"/>
      <c r="F46" s="45"/>
      <c r="G46" s="45"/>
      <c r="H46" s="46">
        <f>SUM(H3:H45)</f>
        <v>69865.37</v>
      </c>
    </row>
    <row r="55" ht="28.5" spans="1:10">
      <c r="A55" s="47" t="s">
        <v>52</v>
      </c>
      <c r="B55" s="47"/>
      <c r="C55" s="47"/>
      <c r="D55" s="47"/>
      <c r="E55" s="47"/>
      <c r="F55" s="47"/>
      <c r="G55" s="47"/>
      <c r="H55" s="47"/>
      <c r="I55" s="47"/>
      <c r="J55" s="47"/>
    </row>
    <row r="56" ht="29" spans="1:10">
      <c r="A56" s="48" t="s">
        <v>53</v>
      </c>
      <c r="B56" s="48" t="s">
        <v>54</v>
      </c>
      <c r="C56" s="48" t="s">
        <v>55</v>
      </c>
      <c r="D56" s="49" t="s">
        <v>56</v>
      </c>
      <c r="E56" s="48" t="s">
        <v>57</v>
      </c>
      <c r="F56" s="50" t="s">
        <v>58</v>
      </c>
      <c r="G56" s="48" t="s">
        <v>59</v>
      </c>
      <c r="H56" s="48" t="s">
        <v>60</v>
      </c>
      <c r="I56" s="49" t="s">
        <v>61</v>
      </c>
      <c r="J56" s="48" t="s">
        <v>62</v>
      </c>
    </row>
    <row r="57" ht="42.5" spans="1:10">
      <c r="A57" s="48"/>
      <c r="B57" s="48"/>
      <c r="C57" s="48"/>
      <c r="D57" s="51" t="s">
        <v>63</v>
      </c>
      <c r="E57" s="48"/>
      <c r="F57" s="52" t="s">
        <v>64</v>
      </c>
      <c r="G57" s="48"/>
      <c r="H57" s="48"/>
      <c r="I57" s="55" t="s">
        <v>65</v>
      </c>
      <c r="J57" s="48"/>
    </row>
    <row r="58" ht="28" spans="1:10">
      <c r="A58" s="53">
        <v>1</v>
      </c>
      <c r="B58" s="54">
        <v>45891</v>
      </c>
      <c r="C58" s="48" t="s">
        <v>66</v>
      </c>
      <c r="D58" s="48" t="s">
        <v>67</v>
      </c>
      <c r="E58" s="48" t="s">
        <v>68</v>
      </c>
      <c r="F58" s="48" t="s">
        <v>68</v>
      </c>
      <c r="G58" s="48" t="s">
        <v>68</v>
      </c>
      <c r="H58" s="48" t="s">
        <v>68</v>
      </c>
      <c r="I58" s="56">
        <v>69865.37</v>
      </c>
      <c r="J58" s="48"/>
    </row>
  </sheetData>
  <autoFilter xmlns:etc="http://www.wps.cn/officeDocument/2017/etCustomData" ref="A1:H46" etc:filterBottomFollowUsedRange="0">
    <extLst/>
  </autoFilter>
  <mergeCells count="50">
    <mergeCell ref="A1:H1"/>
    <mergeCell ref="A55:J55"/>
    <mergeCell ref="A3:A4"/>
    <mergeCell ref="A5:A8"/>
    <mergeCell ref="A9:A10"/>
    <mergeCell ref="A11:A13"/>
    <mergeCell ref="A14:A15"/>
    <mergeCell ref="A16:A18"/>
    <mergeCell ref="A21:A24"/>
    <mergeCell ref="A25:A26"/>
    <mergeCell ref="A27:A28"/>
    <mergeCell ref="A29:A30"/>
    <mergeCell ref="A31:A32"/>
    <mergeCell ref="A33:A34"/>
    <mergeCell ref="A37:A38"/>
    <mergeCell ref="A41:A42"/>
    <mergeCell ref="A56:A57"/>
    <mergeCell ref="B3:B8"/>
    <mergeCell ref="B9:B13"/>
    <mergeCell ref="B14:B18"/>
    <mergeCell ref="B21:B24"/>
    <mergeCell ref="B25:B28"/>
    <mergeCell ref="B29:B32"/>
    <mergeCell ref="B33:B36"/>
    <mergeCell ref="B37:B40"/>
    <mergeCell ref="B41:B44"/>
    <mergeCell ref="B56:B57"/>
    <mergeCell ref="C3:C8"/>
    <mergeCell ref="C9:C13"/>
    <mergeCell ref="C14:C18"/>
    <mergeCell ref="C21:C24"/>
    <mergeCell ref="C25:C28"/>
    <mergeCell ref="C29:C32"/>
    <mergeCell ref="C33:C36"/>
    <mergeCell ref="C37:C40"/>
    <mergeCell ref="C41:C44"/>
    <mergeCell ref="C56:C57"/>
    <mergeCell ref="D3:D8"/>
    <mergeCell ref="D9:D13"/>
    <mergeCell ref="D14:D18"/>
    <mergeCell ref="D21:D24"/>
    <mergeCell ref="D25:D28"/>
    <mergeCell ref="D29:D32"/>
    <mergeCell ref="D33:D36"/>
    <mergeCell ref="D37:D40"/>
    <mergeCell ref="D41:D44"/>
    <mergeCell ref="E56:E57"/>
    <mergeCell ref="G56:G57"/>
    <mergeCell ref="H56:H57"/>
    <mergeCell ref="J56:J57"/>
  </mergeCells>
  <pageMargins left="0.354330708661417" right="0.354330708661417" top="0.393700787401575" bottom="0.393700787401575" header="0.511811023622047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cp:lastPrinted>2025-08-18T02:52:00Z</cp:lastPrinted>
  <dcterms:modified xsi:type="dcterms:W3CDTF">2025-08-22T02:00:20Z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4AF7704E56BE4470BDFFE68ACA41D678_13</vt:lpwstr>
  </property>
</Properties>
</file>