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firstSheet="3" activeTab="4"/>
  </bookViews>
  <sheets>
    <sheet name="2025-1新海通已开票" sheetId="20" state="hidden" r:id="rId1"/>
    <sheet name="2025-3月已开票" sheetId="21" state="hidden" r:id="rId2"/>
    <sheet name="2025-4月已开票 " sheetId="22" state="hidden" r:id="rId3"/>
    <sheet name="8月" sheetId="27" r:id="rId4"/>
    <sheet name="9月" sheetId="28" r:id="rId5"/>
  </sheets>
  <definedNames>
    <definedName name="_xlnm._FilterDatabase" localSheetId="0" hidden="1">'2025-1新海通已开票'!$A$2:$I$50</definedName>
    <definedName name="_xlnm._FilterDatabase" localSheetId="1" hidden="1">'2025-3月已开票'!$A$2:$I$21</definedName>
    <definedName name="_xlnm._FilterDatabase" localSheetId="2" hidden="1">'2025-4月已开票 '!$A$2:$I$25</definedName>
    <definedName name="_xlnm._FilterDatabase" localSheetId="3" hidden="1">'8月'!$A$2:$J$7</definedName>
    <definedName name="_xlnm._FilterDatabase" localSheetId="4" hidden="1">'9月'!$A$1:$J$30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<sst xmlns="http://schemas.openxmlformats.org/spreadsheetml/2006/main" count="276" uniqueCount="106">
  <si>
    <t>海利德2025对 账 单-Recall</t>
  </si>
  <si>
    <t>下单时间</t>
  </si>
  <si>
    <t>客户联系人</t>
  </si>
  <si>
    <t>PO号</t>
  </si>
  <si>
    <t>睿颢合同号</t>
  </si>
  <si>
    <t>款号</t>
  </si>
  <si>
    <t>品名</t>
  </si>
  <si>
    <t>数量(片）</t>
  </si>
  <si>
    <t>单价</t>
  </si>
  <si>
    <t>金额(RMB)</t>
  </si>
  <si>
    <t>Betty</t>
  </si>
  <si>
    <t>RBSKHLD012
宁波万绅</t>
  </si>
  <si>
    <t>DIONISIO 0543-714-716/800/902
Cambodia 女裙 样单</t>
  </si>
  <si>
    <t>白色吊牌HPBCGEN001-60*95mm</t>
  </si>
  <si>
    <t>黑色吊绳 MRBCGEN004-320*1.5mm</t>
  </si>
  <si>
    <t>白色缎带洗标CLBCGEN003*4页-60*25mm（加页码）</t>
  </si>
  <si>
    <t>白色缎带洗标CLBCGEN003*1页-60*25mm（加页码）</t>
  </si>
  <si>
    <t>白织标-55*10mm
BERSHKA_LABEL_WHITE_07B(BKWOL24005)</t>
  </si>
  <si>
    <t>RBSKHLD014
宁波万绅</t>
  </si>
  <si>
    <t>CASTOR 0560-714-106/251/800
Cambodia 女裙 样单</t>
  </si>
  <si>
    <t>白色缎带洗标CLBCGEN003*6页-60*25mm（加页码）</t>
  </si>
  <si>
    <t>RBSKHLD018
宁波万绅</t>
  </si>
  <si>
    <t>BLONDETTE 0977-714-251/800/505
Cambodia 女下 样单</t>
  </si>
  <si>
    <t>白色缎带洗标CLBCGEN003*1页-60*25mm（加页码）-条码页</t>
  </si>
  <si>
    <t>白色缎带洗标CLBCGEN003*5页-60*25mm（加页码）-除条码页</t>
  </si>
  <si>
    <t>白色织标WLBCGEN020(06B）-85*20mm</t>
  </si>
  <si>
    <t>/</t>
  </si>
  <si>
    <t>RBSKHLD023
宁波万绅</t>
  </si>
  <si>
    <t>CASTOR 0560-714-106/251/800
Cambodia 女裙 改价重做</t>
  </si>
  <si>
    <t>RBSKHLD017
新海通</t>
  </si>
  <si>
    <t>BLONDETTE 0977-714-251/800/505
Cambodia 女下</t>
  </si>
  <si>
    <t>0977-714返工费1254美金（我们承担80%）</t>
  </si>
  <si>
    <t>（折算人民币8298.07）</t>
  </si>
  <si>
    <t>RBSKHLD022
新海通</t>
  </si>
  <si>
    <t>RBSKHLD024
新海通</t>
  </si>
  <si>
    <t>CASTOR 0560-714-106/251/800
Cambodia 女裙 改价重做2</t>
  </si>
  <si>
    <t>BLONDETTE 0977-714-251/800/505
Cambodia 女下 补</t>
  </si>
  <si>
    <t>RBSKHLD025
新海通</t>
  </si>
  <si>
    <t>DIONISIO 0543-714-716/800/902
Cambodia 女裙 补</t>
  </si>
  <si>
    <r>
      <rPr>
        <b/>
        <u/>
        <sz val="11"/>
        <color theme="1"/>
        <rFont val="微软雅黑"/>
        <charset val="134"/>
      </rPr>
      <t xml:space="preserve">RBSKHLD026
</t>
    </r>
    <r>
      <rPr>
        <b/>
        <sz val="11"/>
        <color theme="1"/>
        <rFont val="微软雅黑"/>
        <charset val="134"/>
      </rPr>
      <t>新海通</t>
    </r>
  </si>
  <si>
    <t>价格贴：红 BKSKR24002 蓝 BKSKR24001</t>
  </si>
  <si>
    <t>RBSKHLD027
新海通</t>
  </si>
  <si>
    <t>CASTOR 0560-714-106
Cambodia 女裙 改价补</t>
  </si>
  <si>
    <t>RBSKHLD011
新海通</t>
  </si>
  <si>
    <t>DIONISIO 0543-714-716/800/902
Cambodia 女裙</t>
  </si>
  <si>
    <t>RBSKHLD013
新海通</t>
  </si>
  <si>
    <t>CASTOR 0560-714-106/251/800
Cambodia 女裙</t>
  </si>
  <si>
    <t>TT</t>
  </si>
  <si>
    <t>扣除</t>
  </si>
  <si>
    <t>合计</t>
  </si>
  <si>
    <t>RBSKHLD029
新海通</t>
  </si>
  <si>
    <t>DIONISIO 0543-725-716/800/902
Cambodia 女连衣裙 第一批</t>
  </si>
  <si>
    <t>白色缎带洗标CLBCGEN003*5页-60*25mm（加页码）</t>
  </si>
  <si>
    <t>RBSKHLD030
万绅</t>
  </si>
  <si>
    <t>DIONISIO 0543-725-716/800/902
Cambodia 女连衣裙 样单</t>
  </si>
  <si>
    <t>白色缎带洗标CLBCGEN003*1页-60*25mm（加页码）条码页</t>
  </si>
  <si>
    <t>白色缎带洗标CLBCGEN003*4页-60*25mm（加页码）除条码页</t>
  </si>
  <si>
    <t>RBSKHLD033
万绅</t>
  </si>
  <si>
    <t>VUTI 8627-714-251/802
Cambodia 男上 样单
ZALA+常规</t>
  </si>
  <si>
    <t>白色吊牌HPBCGEN001-60*95mm-ZALA</t>
  </si>
  <si>
    <t>白色缎带洗标CLBCGEN003*3页-60*25mm（加页码）除条码页</t>
  </si>
  <si>
    <t>RBSKHLD038
新海通</t>
  </si>
  <si>
    <t>DIONISIO 0543-725-716/800/902
Cambodia 女连衣裙 补</t>
  </si>
  <si>
    <t>76234
76235</t>
  </si>
  <si>
    <r>
      <rPr>
        <b/>
        <u/>
        <sz val="11"/>
        <color theme="1"/>
        <rFont val="微软雅黑"/>
        <charset val="134"/>
      </rPr>
      <t xml:space="preserve">RBSKHLD032
</t>
    </r>
    <r>
      <rPr>
        <b/>
        <sz val="11"/>
        <color theme="1"/>
        <rFont val="微软雅黑"/>
        <charset val="134"/>
      </rPr>
      <t>新海通</t>
    </r>
  </si>
  <si>
    <t>VUTI 8627-714-251/802
Cambodia 男上</t>
  </si>
  <si>
    <t>白色缎带洗标CLBCGEN003*4页-60*25mm（加页码）条码页</t>
  </si>
  <si>
    <r>
      <rPr>
        <b/>
        <u/>
        <sz val="11"/>
        <color theme="1"/>
        <rFont val="微软雅黑"/>
        <charset val="134"/>
      </rPr>
      <t xml:space="preserve">RBSKHLD034
</t>
    </r>
    <r>
      <rPr>
        <b/>
        <sz val="11"/>
        <color theme="1"/>
        <rFont val="微软雅黑"/>
        <charset val="134"/>
      </rPr>
      <t>新海通</t>
    </r>
  </si>
  <si>
    <t>DIONISIO 0543-725-716/800/902
Cambodia 女连衣裙 第二批</t>
  </si>
  <si>
    <r>
      <rPr>
        <b/>
        <u/>
        <sz val="11"/>
        <color theme="1"/>
        <rFont val="微软雅黑"/>
        <charset val="134"/>
      </rPr>
      <t xml:space="preserve">RBSKHLD040
</t>
    </r>
    <r>
      <rPr>
        <b/>
        <sz val="11"/>
        <color theme="1"/>
        <rFont val="微软雅黑"/>
        <charset val="134"/>
      </rPr>
      <t>新海通</t>
    </r>
  </si>
  <si>
    <t>DIONISIO 0543-725-600
Cambodia 女连衣裙 第三批</t>
  </si>
  <si>
    <r>
      <rPr>
        <b/>
        <u/>
        <sz val="11"/>
        <color theme="1"/>
        <rFont val="微软雅黑"/>
        <charset val="134"/>
      </rPr>
      <t xml:space="preserve">RBSKHLD047
</t>
    </r>
    <r>
      <rPr>
        <b/>
        <sz val="11"/>
        <color theme="1"/>
        <rFont val="微软雅黑"/>
        <charset val="134"/>
      </rPr>
      <t>万绅</t>
    </r>
  </si>
  <si>
    <t>DIONISIO 0543-725-600
Cambodia 女连衣裙样单</t>
  </si>
  <si>
    <t>海利得2025对 账 单-Recall</t>
  </si>
  <si>
    <t>出货日期</t>
  </si>
  <si>
    <t>补单</t>
  </si>
  <si>
    <t>RHLDBSK005
敬仕</t>
  </si>
  <si>
    <t>ALEXANDRUP 5524-777-505/800
Made in China 男下 RFID
补单</t>
  </si>
  <si>
    <t>白色缎带芯片洗标CLBCRFI001-60*25mm</t>
  </si>
  <si>
    <t>RHLDBSK009
敬仕</t>
  </si>
  <si>
    <t>白色吊牌HPBCRFI001-60*95mm-RFID LOGO</t>
  </si>
  <si>
    <t>黑色 吊绳 MRBCGEN004-320*1.5mm</t>
  </si>
  <si>
    <t>ALEXANDRUT 7976-777-505/800
China 男上 rfid补单</t>
  </si>
  <si>
    <t>86800（9.26）</t>
  </si>
  <si>
    <t>RHLDBSK017
敬仕</t>
  </si>
  <si>
    <t>VELVY 5153-777-742/800
Made in China 女士长裤衫 RFID</t>
  </si>
  <si>
    <t>88597（9.26）</t>
  </si>
  <si>
    <t>RHLDBSK018
敬仕</t>
  </si>
  <si>
    <t>GARUDA 6974-729-893
Made in China 女士拉链衫 RFID</t>
  </si>
  <si>
    <t>白色空白芯片标WLBCRF1019-65*20</t>
  </si>
  <si>
    <t>白色织标WLBCGEN009 -39*39mm（03F）</t>
  </si>
  <si>
    <t>88837（9.26）</t>
  </si>
  <si>
    <t>RHLDBSK019
敬仕</t>
  </si>
  <si>
    <t>TRON 8707-777-742/800
Made in China 女上 RFID</t>
  </si>
  <si>
    <t>白织标-55*10mmBERSHKA_LABEL_WHITE_07B(BKWOL24005)</t>
  </si>
  <si>
    <t>40351（10.3）</t>
  </si>
  <si>
    <t>RHLDBSK021
敬仕</t>
  </si>
  <si>
    <t>CHARMANDER 0063-714-893
Made in China 女士拉链衫 RFID</t>
  </si>
  <si>
    <t>白色缎带洗标CLBCGEN003*3页-60*25mm（加页码）（1.3.4页）</t>
  </si>
  <si>
    <t>RHLDBSK023
敬仕</t>
  </si>
  <si>
    <t>CHARMANDER 0063-714-893
Made in China 女士拉链衫 RFID 补单</t>
  </si>
  <si>
    <t>答应9.27</t>
  </si>
  <si>
    <t>补单2</t>
  </si>
  <si>
    <t>RHLDBSK026
敬仕</t>
  </si>
  <si>
    <t>CHARMANDER 0063-714-893
Made in China 女士拉链衫 RFID 补单2</t>
  </si>
  <si>
    <t>白色织标WLBCGEN009 -39*39mm（03F）-L码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</si>
</sst>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/m/d;@"/>
    <numFmt numFmtId="178" formatCode="0.00_);[Red]\(0.00\)"/>
    <numFmt numFmtId="179" formatCode="\¥#,##0.00_);[Red]\(\¥#,##0.00\)"/>
    <numFmt numFmtId="180" formatCode="&quot;￥&quot;#,##0.0000;&quot;￥&quot;\-#,##0.0000"/>
    <numFmt numFmtId="181" formatCode="0.000_);[Red]\(0.000\)"/>
    <numFmt numFmtId="182" formatCode="0.0000_);[Red]\(0.0000\)"/>
  </numFmts>
  <fonts count="3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宋体"/>
      <charset val="134"/>
    </font>
    <font>
      <b/>
      <u/>
      <sz val="11"/>
      <color theme="1"/>
      <name val="微软雅黑"/>
      <charset val="134"/>
    </font>
    <font>
      <sz val="10.5"/>
      <color rgb="FF000000"/>
      <name val="微软雅黑"/>
      <charset val="134"/>
    </font>
    <font>
      <sz val="11"/>
      <name val="微软雅黑"/>
      <charset val="134"/>
    </font>
    <font>
      <sz val="11"/>
      <color rgb="FFFF0000"/>
      <name val="微软雅黑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b/>
      <sz val="11"/>
      <color theme="1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horizontal="center" vertical="center"/>
    </xf>
    <xf numFmtId="0" fontId="36" fillId="0" borderId="0">
      <alignment horizontal="center" vertical="center"/>
    </xf>
    <xf numFmtId="0" fontId="36" fillId="0" borderId="0">
      <alignment horizontal="center" vertical="center"/>
    </xf>
    <xf numFmtId="0" fontId="37" fillId="0" borderId="0">
      <alignment vertical="center"/>
    </xf>
    <xf numFmtId="0" fontId="0" fillId="0" borderId="0">
      <alignment vertical="center"/>
    </xf>
    <xf numFmtId="0" fontId="36" fillId="0" borderId="0">
      <alignment horizontal="center" vertical="center"/>
    </xf>
  </cellStyleXfs>
  <cellXfs count="1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vertical="center"/>
    </xf>
    <xf numFmtId="14" fontId="6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/>
    </xf>
    <xf numFmtId="14" fontId="7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/>
    </xf>
    <xf numFmtId="14" fontId="7" fillId="0" borderId="4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4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77" fontId="8" fillId="0" borderId="4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vertical="center"/>
    </xf>
    <xf numFmtId="179" fontId="4" fillId="0" borderId="1" xfId="0" applyNumberFormat="1" applyFont="1" applyFill="1" applyBorder="1" applyAlignment="1">
      <alignment vertical="center"/>
    </xf>
    <xf numFmtId="180" fontId="7" fillId="0" borderId="1" xfId="0" applyNumberFormat="1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vertical="center"/>
    </xf>
    <xf numFmtId="180" fontId="6" fillId="0" borderId="1" xfId="0" applyNumberFormat="1" applyFont="1" applyFill="1" applyBorder="1" applyAlignment="1">
      <alignment horizontal="center" vertical="center"/>
    </xf>
    <xf numFmtId="181" fontId="7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82" fontId="9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82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182" fontId="9" fillId="0" borderId="2" xfId="0" applyNumberFormat="1" applyFont="1" applyFill="1" applyBorder="1" applyAlignment="1">
      <alignment horizontal="center" vertical="center"/>
    </xf>
    <xf numFmtId="14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182" fontId="9" fillId="0" borderId="0" xfId="0" applyNumberFormat="1" applyFont="1" applyFill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178" fontId="9" fillId="0" borderId="2" xfId="0" applyNumberFormat="1" applyFont="1" applyFill="1" applyBorder="1" applyAlignment="1">
      <alignment horizontal="center" vertical="center"/>
    </xf>
    <xf numFmtId="178" fontId="9" fillId="0" borderId="0" xfId="0" applyNumberFormat="1" applyFont="1" applyFill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78" fontId="13" fillId="0" borderId="1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14" fontId="9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14" fontId="9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82" fontId="14" fillId="0" borderId="1" xfId="0" applyNumberFormat="1" applyFont="1" applyFill="1" applyBorder="1" applyAlignment="1">
      <alignment horizontal="center" vertical="center"/>
    </xf>
    <xf numFmtId="14" fontId="9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82" fontId="9" fillId="2" borderId="1" xfId="0" applyNumberFormat="1" applyFont="1" applyFill="1" applyBorder="1" applyAlignment="1">
      <alignment horizontal="center" vertical="center"/>
    </xf>
    <xf numFmtId="14" fontId="9" fillId="2" borderId="3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4" fontId="9" fillId="2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178" fontId="14" fillId="0" borderId="1" xfId="0" applyNumberFormat="1" applyFont="1" applyFill="1" applyBorder="1" applyAlignment="1">
      <alignment horizontal="center" vertical="center"/>
    </xf>
    <xf numFmtId="0" fontId="15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178" fontId="9" fillId="2" borderId="1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0"/>
  <sheetViews>
    <sheetView workbookViewId="0">
      <selection activeCell="E10" sqref="E10:E17"/>
    </sheetView>
  </sheetViews>
  <sheetFormatPr defaultColWidth="8.72727272727273" defaultRowHeight="14"/>
  <cols>
    <col min="1" max="4" width="15.3636363636364" customWidth="1"/>
    <col min="5" max="5" width="31.6363636363636" customWidth="1"/>
    <col min="6" max="6" width="66.0909090909091" customWidth="1"/>
    <col min="7" max="7" width="15.3636363636364" customWidth="1"/>
    <col min="8" max="8" width="8.72727272727273" customWidth="1"/>
    <col min="9" max="9" width="11.7272727272727" customWidth="1"/>
    <col min="10" max="10" width="24.1818181818182" customWidth="1"/>
  </cols>
  <sheetData>
    <row r="1" s="1" customFormat="1" ht="21" customHeight="1" spans="1:9">
      <c r="A1" s="2" t="s">
        <v>0</v>
      </c>
      <c r="B1" s="3"/>
      <c r="C1" s="3"/>
      <c r="D1" s="4"/>
      <c r="E1" s="3"/>
      <c r="F1" s="3"/>
      <c r="G1" s="3"/>
      <c r="H1" s="3"/>
      <c r="I1" s="3"/>
    </row>
    <row r="2" s="1" customFormat="1" customHeight="1" spans="1:9">
      <c r="A2" s="41" t="s">
        <v>1</v>
      </c>
      <c r="B2" s="41" t="s">
        <v>2</v>
      </c>
      <c r="C2" s="41" t="s">
        <v>3</v>
      </c>
      <c r="D2" s="42" t="s">
        <v>4</v>
      </c>
      <c r="E2" s="41" t="s">
        <v>5</v>
      </c>
      <c r="F2" s="43" t="s">
        <v>6</v>
      </c>
      <c r="G2" s="44" t="s">
        <v>7</v>
      </c>
      <c r="H2" s="45" t="s">
        <v>8</v>
      </c>
      <c r="I2" s="72" t="s">
        <v>9</v>
      </c>
    </row>
    <row r="3" s="1" customFormat="1" customHeight="1" spans="1:9">
      <c r="A3" s="59">
        <v>45623</v>
      </c>
      <c r="B3" s="60" t="s">
        <v>10</v>
      </c>
      <c r="C3" s="60">
        <v>15995</v>
      </c>
      <c r="D3" s="79" t="s">
        <v>11</v>
      </c>
      <c r="E3" s="57" t="s">
        <v>12</v>
      </c>
      <c r="F3" s="51" t="s">
        <v>13</v>
      </c>
      <c r="G3" s="47">
        <v>110</v>
      </c>
      <c r="H3" s="52">
        <v>0.21</v>
      </c>
      <c r="I3" s="73">
        <v>23.1</v>
      </c>
    </row>
    <row r="4" s="1" customFormat="1" customHeight="1" spans="1:9">
      <c r="A4" s="80"/>
      <c r="B4" s="81"/>
      <c r="C4" s="81"/>
      <c r="D4" s="82"/>
      <c r="E4" s="58"/>
      <c r="F4" s="47" t="s">
        <v>14</v>
      </c>
      <c r="G4" s="47">
        <v>50</v>
      </c>
      <c r="H4" s="52">
        <v>0.075</v>
      </c>
      <c r="I4" s="73">
        <v>3.75</v>
      </c>
    </row>
    <row r="5" s="1" customFormat="1" customHeight="1" spans="1:9">
      <c r="A5" s="80"/>
      <c r="B5" s="81"/>
      <c r="C5" s="81"/>
      <c r="D5" s="82"/>
      <c r="E5" s="58"/>
      <c r="F5" s="51" t="s">
        <v>15</v>
      </c>
      <c r="G5" s="51">
        <v>480</v>
      </c>
      <c r="H5" s="52">
        <v>0.035</v>
      </c>
      <c r="I5" s="73">
        <v>16.8</v>
      </c>
    </row>
    <row r="6" s="1" customFormat="1" customHeight="1" spans="1:9">
      <c r="A6" s="80"/>
      <c r="B6" s="81"/>
      <c r="C6" s="81"/>
      <c r="D6" s="82"/>
      <c r="E6" s="58"/>
      <c r="F6" s="51" t="s">
        <v>16</v>
      </c>
      <c r="G6" s="51">
        <v>120</v>
      </c>
      <c r="H6" s="52">
        <v>0.035</v>
      </c>
      <c r="I6" s="73">
        <v>4.2</v>
      </c>
    </row>
    <row r="7" s="1" customFormat="1" customHeight="1" spans="1:9">
      <c r="A7" s="80"/>
      <c r="B7" s="81"/>
      <c r="C7" s="81"/>
      <c r="D7" s="82"/>
      <c r="E7" s="58"/>
      <c r="F7" s="51" t="s">
        <v>16</v>
      </c>
      <c r="G7" s="51">
        <v>30</v>
      </c>
      <c r="H7" s="52">
        <v>0.035</v>
      </c>
      <c r="I7" s="73">
        <v>1.05</v>
      </c>
    </row>
    <row r="8" s="1" customFormat="1" customHeight="1" spans="1:9">
      <c r="A8" s="80"/>
      <c r="B8" s="81"/>
      <c r="C8" s="81"/>
      <c r="D8" s="82"/>
      <c r="E8" s="58"/>
      <c r="F8" s="48" t="s">
        <v>17</v>
      </c>
      <c r="G8" s="47">
        <v>40</v>
      </c>
      <c r="H8" s="52">
        <v>0.075</v>
      </c>
      <c r="I8" s="73">
        <v>3</v>
      </c>
    </row>
    <row r="9" s="1" customFormat="1" customHeight="1" spans="1:9">
      <c r="A9" s="83"/>
      <c r="B9" s="84"/>
      <c r="C9" s="84"/>
      <c r="D9" s="85"/>
      <c r="E9" s="86"/>
      <c r="F9" s="48" t="s">
        <v>17</v>
      </c>
      <c r="G9" s="47">
        <v>100</v>
      </c>
      <c r="H9" s="52">
        <v>0.075</v>
      </c>
      <c r="I9" s="73">
        <v>7.5</v>
      </c>
    </row>
    <row r="10" s="1" customFormat="1" customHeight="1" spans="1:9">
      <c r="A10" s="46">
        <v>45624</v>
      </c>
      <c r="B10" s="47" t="s">
        <v>10</v>
      </c>
      <c r="C10" s="47">
        <v>16267</v>
      </c>
      <c r="D10" s="49" t="s">
        <v>18</v>
      </c>
      <c r="E10" s="50" t="s">
        <v>19</v>
      </c>
      <c r="F10" s="51" t="s">
        <v>13</v>
      </c>
      <c r="G10" s="47">
        <v>120</v>
      </c>
      <c r="H10" s="52">
        <v>0.21</v>
      </c>
      <c r="I10" s="73">
        <v>25.2</v>
      </c>
    </row>
    <row r="11" s="1" customFormat="1" customHeight="1" spans="1:9">
      <c r="A11" s="46"/>
      <c r="B11" s="47"/>
      <c r="C11" s="47"/>
      <c r="D11" s="53"/>
      <c r="E11" s="54"/>
      <c r="F11" s="47" t="s">
        <v>14</v>
      </c>
      <c r="G11" s="47">
        <v>50</v>
      </c>
      <c r="H11" s="52">
        <v>0.075</v>
      </c>
      <c r="I11" s="73">
        <v>3.75</v>
      </c>
    </row>
    <row r="12" s="1" customFormat="1" customHeight="1" spans="1:9">
      <c r="A12" s="46"/>
      <c r="B12" s="47"/>
      <c r="C12" s="47"/>
      <c r="D12" s="53"/>
      <c r="E12" s="54"/>
      <c r="F12" s="51" t="s">
        <v>20</v>
      </c>
      <c r="G12" s="51">
        <v>720</v>
      </c>
      <c r="H12" s="52">
        <v>0.035</v>
      </c>
      <c r="I12" s="73">
        <v>25.2</v>
      </c>
    </row>
    <row r="13" s="1" customFormat="1" customHeight="1" spans="1:9">
      <c r="A13" s="46"/>
      <c r="B13" s="47"/>
      <c r="C13" s="47"/>
      <c r="D13" s="53"/>
      <c r="E13" s="54"/>
      <c r="F13" s="51" t="s">
        <v>16</v>
      </c>
      <c r="G13" s="51">
        <v>120</v>
      </c>
      <c r="H13" s="52">
        <v>0.035</v>
      </c>
      <c r="I13" s="73">
        <v>4.2</v>
      </c>
    </row>
    <row r="14" s="1" customFormat="1" customHeight="1" spans="1:9">
      <c r="A14" s="46"/>
      <c r="B14" s="47"/>
      <c r="C14" s="47"/>
      <c r="D14" s="53"/>
      <c r="E14" s="54"/>
      <c r="F14" s="51" t="s">
        <v>16</v>
      </c>
      <c r="G14" s="51">
        <v>30</v>
      </c>
      <c r="H14" s="52">
        <v>0.035</v>
      </c>
      <c r="I14" s="73">
        <v>1.05</v>
      </c>
    </row>
    <row r="15" s="1" customFormat="1" customHeight="1" spans="1:9">
      <c r="A15" s="46"/>
      <c r="B15" s="47"/>
      <c r="C15" s="47"/>
      <c r="D15" s="53"/>
      <c r="E15" s="54"/>
      <c r="F15" s="48" t="s">
        <v>17</v>
      </c>
      <c r="G15" s="47">
        <v>50</v>
      </c>
      <c r="H15" s="52">
        <v>0.075</v>
      </c>
      <c r="I15" s="73">
        <v>3.75</v>
      </c>
    </row>
    <row r="16" s="1" customFormat="1" customHeight="1" spans="1:9">
      <c r="A16" s="46"/>
      <c r="B16" s="47"/>
      <c r="C16" s="47"/>
      <c r="D16" s="53"/>
      <c r="E16" s="54"/>
      <c r="F16" s="48" t="s">
        <v>17</v>
      </c>
      <c r="G16" s="47">
        <v>100</v>
      </c>
      <c r="H16" s="52">
        <v>0.075</v>
      </c>
      <c r="I16" s="73">
        <v>7.5</v>
      </c>
    </row>
    <row r="17" s="1" customFormat="1" customHeight="1" spans="1:9">
      <c r="A17" s="46"/>
      <c r="B17" s="47"/>
      <c r="C17" s="47"/>
      <c r="D17" s="53"/>
      <c r="E17" s="54"/>
      <c r="F17" s="48" t="s">
        <v>17</v>
      </c>
      <c r="G17" s="47">
        <v>30</v>
      </c>
      <c r="H17" s="52">
        <v>0.075</v>
      </c>
      <c r="I17" s="73">
        <v>2.25</v>
      </c>
    </row>
    <row r="18" s="1" customFormat="1" customHeight="1" spans="1:9">
      <c r="A18" s="59">
        <v>45638</v>
      </c>
      <c r="B18" s="60" t="s">
        <v>10</v>
      </c>
      <c r="C18" s="60">
        <v>16910</v>
      </c>
      <c r="D18" s="79" t="s">
        <v>21</v>
      </c>
      <c r="E18" s="57" t="s">
        <v>22</v>
      </c>
      <c r="F18" s="51" t="s">
        <v>13</v>
      </c>
      <c r="G18" s="51">
        <v>150</v>
      </c>
      <c r="H18" s="52">
        <v>0.21</v>
      </c>
      <c r="I18" s="73">
        <v>31.5</v>
      </c>
    </row>
    <row r="19" s="1" customFormat="1" customHeight="1" spans="1:9">
      <c r="A19" s="80"/>
      <c r="B19" s="81"/>
      <c r="C19" s="81"/>
      <c r="D19" s="87"/>
      <c r="E19" s="58"/>
      <c r="F19" s="51" t="s">
        <v>14</v>
      </c>
      <c r="G19" s="51">
        <v>100</v>
      </c>
      <c r="H19" s="52">
        <v>0.075</v>
      </c>
      <c r="I19" s="73">
        <v>7.5</v>
      </c>
    </row>
    <row r="20" s="1" customFormat="1" customHeight="1" spans="1:9">
      <c r="A20" s="80"/>
      <c r="B20" s="81"/>
      <c r="C20" s="81"/>
      <c r="D20" s="87"/>
      <c r="E20" s="58"/>
      <c r="F20" s="51" t="s">
        <v>23</v>
      </c>
      <c r="G20" s="51">
        <v>150</v>
      </c>
      <c r="H20" s="52">
        <v>0.035</v>
      </c>
      <c r="I20" s="73">
        <v>5.25</v>
      </c>
    </row>
    <row r="21" s="1" customFormat="1" customHeight="1" spans="1:9">
      <c r="A21" s="80"/>
      <c r="B21" s="81"/>
      <c r="C21" s="81"/>
      <c r="D21" s="87"/>
      <c r="E21" s="58"/>
      <c r="F21" s="51" t="s">
        <v>24</v>
      </c>
      <c r="G21" s="51">
        <v>500</v>
      </c>
      <c r="H21" s="52">
        <v>0.035</v>
      </c>
      <c r="I21" s="73">
        <v>17.5</v>
      </c>
    </row>
    <row r="22" s="1" customFormat="1" customHeight="1" spans="1:9">
      <c r="A22" s="83"/>
      <c r="B22" s="84"/>
      <c r="C22" s="84"/>
      <c r="D22" s="88"/>
      <c r="E22" s="86"/>
      <c r="F22" s="47" t="s">
        <v>25</v>
      </c>
      <c r="G22" s="47">
        <v>120</v>
      </c>
      <c r="H22" s="52">
        <v>0.149</v>
      </c>
      <c r="I22" s="73">
        <v>17.88</v>
      </c>
    </row>
    <row r="23" s="1" customFormat="1" ht="33" spans="1:9">
      <c r="A23" s="46">
        <v>45649</v>
      </c>
      <c r="B23" s="47" t="s">
        <v>10</v>
      </c>
      <c r="C23" s="47" t="s">
        <v>26</v>
      </c>
      <c r="D23" s="49" t="s">
        <v>27</v>
      </c>
      <c r="E23" s="50" t="s">
        <v>28</v>
      </c>
      <c r="F23" s="48" t="s">
        <v>13</v>
      </c>
      <c r="G23" s="47">
        <v>120</v>
      </c>
      <c r="H23" s="52">
        <v>0.21</v>
      </c>
      <c r="I23" s="73">
        <v>25.2</v>
      </c>
    </row>
    <row r="24" s="1" customFormat="1" customHeight="1" spans="1:9">
      <c r="A24" s="59">
        <v>45638</v>
      </c>
      <c r="B24" s="60" t="s">
        <v>10</v>
      </c>
      <c r="C24" s="60">
        <v>16910</v>
      </c>
      <c r="D24" s="79" t="s">
        <v>29</v>
      </c>
      <c r="E24" s="57" t="s">
        <v>30</v>
      </c>
      <c r="F24" s="51" t="s">
        <v>13</v>
      </c>
      <c r="G24" s="51">
        <v>60000</v>
      </c>
      <c r="H24" s="52">
        <v>0.264</v>
      </c>
      <c r="I24" s="73">
        <v>15840</v>
      </c>
    </row>
    <row r="25" s="1" customFormat="1" customHeight="1" spans="1:9">
      <c r="A25" s="80"/>
      <c r="B25" s="81"/>
      <c r="C25" s="81"/>
      <c r="D25" s="87"/>
      <c r="E25" s="58"/>
      <c r="F25" s="51" t="s">
        <v>14</v>
      </c>
      <c r="G25" s="51">
        <v>60024</v>
      </c>
      <c r="H25" s="52">
        <v>0.109</v>
      </c>
      <c r="I25" s="73">
        <v>6542.616</v>
      </c>
    </row>
    <row r="26" s="1" customFormat="1" customHeight="1" spans="1:10">
      <c r="A26" s="80"/>
      <c r="B26" s="81"/>
      <c r="C26" s="81"/>
      <c r="D26" s="87"/>
      <c r="E26" s="58"/>
      <c r="F26" s="89" t="s">
        <v>31</v>
      </c>
      <c r="G26" s="89">
        <v>0</v>
      </c>
      <c r="H26" s="90">
        <v>0</v>
      </c>
      <c r="I26" s="108">
        <f>1254*0.8</f>
        <v>1003.2</v>
      </c>
      <c r="J26" s="109" t="s">
        <v>32</v>
      </c>
    </row>
    <row r="27" s="1" customFormat="1" ht="16.5" spans="1:9">
      <c r="A27" s="80"/>
      <c r="B27" s="81"/>
      <c r="C27" s="81"/>
      <c r="D27" s="87"/>
      <c r="E27" s="58"/>
      <c r="F27" s="51" t="s">
        <v>23</v>
      </c>
      <c r="G27" s="51">
        <v>60000</v>
      </c>
      <c r="H27" s="52">
        <v>0.047</v>
      </c>
      <c r="I27" s="73">
        <v>2820</v>
      </c>
    </row>
    <row r="28" s="1" customFormat="1" customHeight="1" spans="1:9">
      <c r="A28" s="80"/>
      <c r="B28" s="81"/>
      <c r="C28" s="81"/>
      <c r="D28" s="87"/>
      <c r="E28" s="58"/>
      <c r="F28" s="51" t="s">
        <v>24</v>
      </c>
      <c r="G28" s="51">
        <v>300120</v>
      </c>
      <c r="H28" s="52">
        <v>0.047</v>
      </c>
      <c r="I28" s="73">
        <v>14105.64</v>
      </c>
    </row>
    <row r="29" s="1" customFormat="1" customHeight="1" spans="1:9">
      <c r="A29" s="83"/>
      <c r="B29" s="84"/>
      <c r="C29" s="84"/>
      <c r="D29" s="88"/>
      <c r="E29" s="86"/>
      <c r="F29" s="51" t="s">
        <v>25</v>
      </c>
      <c r="G29" s="51">
        <v>60024</v>
      </c>
      <c r="H29" s="52">
        <v>0.179</v>
      </c>
      <c r="I29" s="73">
        <v>10744.296</v>
      </c>
    </row>
    <row r="30" s="1" customFormat="1" ht="33" spans="1:9">
      <c r="A30" s="59">
        <v>45649</v>
      </c>
      <c r="B30" s="60" t="s">
        <v>10</v>
      </c>
      <c r="C30" s="60">
        <v>14249</v>
      </c>
      <c r="D30" s="79" t="s">
        <v>33</v>
      </c>
      <c r="E30" s="57" t="s">
        <v>28</v>
      </c>
      <c r="F30" s="48" t="s">
        <v>13</v>
      </c>
      <c r="G30" s="47">
        <v>45000</v>
      </c>
      <c r="H30" s="52">
        <v>0.2244</v>
      </c>
      <c r="I30" s="73">
        <v>10098</v>
      </c>
    </row>
    <row r="31" s="1" customFormat="1" ht="30" spans="1:9">
      <c r="A31" s="46">
        <v>45656</v>
      </c>
      <c r="B31" s="47" t="s">
        <v>10</v>
      </c>
      <c r="C31" s="47" t="s">
        <v>26</v>
      </c>
      <c r="D31" s="79" t="s">
        <v>34</v>
      </c>
      <c r="E31" s="50" t="s">
        <v>35</v>
      </c>
      <c r="F31" s="48" t="s">
        <v>13</v>
      </c>
      <c r="G31" s="47">
        <v>82286</v>
      </c>
      <c r="H31" s="52">
        <v>0.2244</v>
      </c>
      <c r="I31" s="73">
        <v>18464.9784</v>
      </c>
    </row>
    <row r="32" s="1" customFormat="1" ht="16.5" spans="1:9">
      <c r="A32" s="46">
        <v>45664</v>
      </c>
      <c r="B32" s="47" t="s">
        <v>10</v>
      </c>
      <c r="C32" s="47" t="s">
        <v>26</v>
      </c>
      <c r="D32" s="82"/>
      <c r="E32" s="50" t="s">
        <v>36</v>
      </c>
      <c r="F32" s="51" t="s">
        <v>20</v>
      </c>
      <c r="G32" s="51">
        <v>6270</v>
      </c>
      <c r="H32" s="52">
        <v>0.047</v>
      </c>
      <c r="I32" s="73">
        <v>294.69</v>
      </c>
    </row>
    <row r="33" s="1" customFormat="1" ht="16.5" spans="1:9">
      <c r="A33" s="46"/>
      <c r="B33" s="47"/>
      <c r="C33" s="47"/>
      <c r="D33" s="85"/>
      <c r="E33" s="50"/>
      <c r="F33" s="51" t="s">
        <v>25</v>
      </c>
      <c r="G33" s="51">
        <v>770</v>
      </c>
      <c r="H33" s="52">
        <v>0.179</v>
      </c>
      <c r="I33" s="73">
        <v>137.83</v>
      </c>
    </row>
    <row r="34" s="1" customFormat="1" ht="33" spans="1:10">
      <c r="A34" s="46">
        <v>45672</v>
      </c>
      <c r="B34" s="47" t="s">
        <v>10</v>
      </c>
      <c r="C34" s="47" t="s">
        <v>26</v>
      </c>
      <c r="D34" s="49" t="s">
        <v>37</v>
      </c>
      <c r="E34" s="50" t="s">
        <v>38</v>
      </c>
      <c r="F34" s="51" t="s">
        <v>15</v>
      </c>
      <c r="G34" s="51">
        <v>106492</v>
      </c>
      <c r="H34" s="52">
        <v>0.047</v>
      </c>
      <c r="I34" s="73">
        <v>5005.124</v>
      </c>
      <c r="J34" s="110"/>
    </row>
    <row r="35" customFormat="1" ht="16.5" spans="1:9">
      <c r="A35" s="91">
        <v>45679</v>
      </c>
      <c r="B35" s="92" t="s">
        <v>10</v>
      </c>
      <c r="C35" s="92" t="s">
        <v>26</v>
      </c>
      <c r="D35" s="93" t="s">
        <v>39</v>
      </c>
      <c r="E35" s="94" t="s">
        <v>36</v>
      </c>
      <c r="F35" s="95" t="s">
        <v>13</v>
      </c>
      <c r="G35" s="96">
        <v>745</v>
      </c>
      <c r="H35" s="97">
        <v>0.264</v>
      </c>
      <c r="I35" s="111">
        <f>G35*H35</f>
        <v>196.68</v>
      </c>
    </row>
    <row r="36" customFormat="1" ht="16.5" spans="1:9">
      <c r="A36" s="98"/>
      <c r="B36" s="99"/>
      <c r="C36" s="99"/>
      <c r="D36" s="100"/>
      <c r="E36" s="101"/>
      <c r="F36" s="95" t="s">
        <v>40</v>
      </c>
      <c r="G36" s="96">
        <v>745</v>
      </c>
      <c r="H36" s="97">
        <v>0</v>
      </c>
      <c r="I36" s="111">
        <f>G36*H36</f>
        <v>0</v>
      </c>
    </row>
    <row r="37" customFormat="1" ht="16.5" spans="1:9">
      <c r="A37" s="102"/>
      <c r="B37" s="103"/>
      <c r="C37" s="103"/>
      <c r="D37" s="104"/>
      <c r="E37" s="105"/>
      <c r="F37" s="95" t="s">
        <v>14</v>
      </c>
      <c r="G37" s="96">
        <v>620</v>
      </c>
      <c r="H37" s="97">
        <v>0.109</v>
      </c>
      <c r="I37" s="111">
        <f>G37*H37</f>
        <v>67.58</v>
      </c>
    </row>
    <row r="38" customFormat="1" ht="16.5" spans="1:9">
      <c r="A38" s="106">
        <v>45694</v>
      </c>
      <c r="B38" s="96" t="s">
        <v>10</v>
      </c>
      <c r="C38" s="96" t="s">
        <v>26</v>
      </c>
      <c r="D38" s="76" t="s">
        <v>41</v>
      </c>
      <c r="E38" s="107" t="s">
        <v>42</v>
      </c>
      <c r="F38" s="95" t="s">
        <v>13</v>
      </c>
      <c r="G38" s="96">
        <v>2030</v>
      </c>
      <c r="H38" s="97">
        <v>0.264</v>
      </c>
      <c r="I38" s="111">
        <f>G38*H38</f>
        <v>535.92</v>
      </c>
    </row>
    <row r="39" customFormat="1" ht="16.5" spans="1:9">
      <c r="A39" s="106"/>
      <c r="B39" s="96"/>
      <c r="C39" s="96"/>
      <c r="D39" s="76"/>
      <c r="E39" s="107"/>
      <c r="F39" s="95" t="s">
        <v>40</v>
      </c>
      <c r="G39" s="96">
        <v>2030</v>
      </c>
      <c r="H39" s="97">
        <v>0</v>
      </c>
      <c r="I39" s="111">
        <v>0</v>
      </c>
    </row>
    <row r="40" s="1" customFormat="1" customHeight="1" spans="1:9">
      <c r="A40" s="46">
        <v>45623</v>
      </c>
      <c r="B40" s="47" t="s">
        <v>10</v>
      </c>
      <c r="C40" s="47">
        <v>15995</v>
      </c>
      <c r="D40" s="49" t="s">
        <v>43</v>
      </c>
      <c r="E40" s="50" t="s">
        <v>44</v>
      </c>
      <c r="F40" s="51" t="s">
        <v>13</v>
      </c>
      <c r="G40" s="47">
        <v>210165</v>
      </c>
      <c r="H40" s="52">
        <v>0.264</v>
      </c>
      <c r="I40" s="73">
        <f t="shared" ref="I40:I47" si="0">G40*H40</f>
        <v>55483.56</v>
      </c>
    </row>
    <row r="41" s="1" customFormat="1" customHeight="1" spans="1:9">
      <c r="A41" s="46"/>
      <c r="B41" s="47"/>
      <c r="C41" s="47"/>
      <c r="D41" s="53"/>
      <c r="E41" s="54"/>
      <c r="F41" s="47" t="s">
        <v>14</v>
      </c>
      <c r="G41" s="47">
        <v>210168</v>
      </c>
      <c r="H41" s="52">
        <v>0.109</v>
      </c>
      <c r="I41" s="73">
        <f t="shared" si="0"/>
        <v>22908.312</v>
      </c>
    </row>
    <row r="42" s="1" customFormat="1" customHeight="1" spans="1:9">
      <c r="A42" s="46"/>
      <c r="B42" s="47"/>
      <c r="C42" s="47"/>
      <c r="D42" s="53"/>
      <c r="E42" s="54"/>
      <c r="F42" s="51" t="s">
        <v>15</v>
      </c>
      <c r="G42" s="51">
        <v>840660</v>
      </c>
      <c r="H42" s="52">
        <v>0.047</v>
      </c>
      <c r="I42" s="73">
        <f t="shared" si="0"/>
        <v>39511.02</v>
      </c>
    </row>
    <row r="43" s="1" customFormat="1" ht="33" spans="1:9">
      <c r="A43" s="46"/>
      <c r="B43" s="47"/>
      <c r="C43" s="47"/>
      <c r="D43" s="53"/>
      <c r="E43" s="54"/>
      <c r="F43" s="48" t="s">
        <v>17</v>
      </c>
      <c r="G43" s="47">
        <v>210168</v>
      </c>
      <c r="H43" s="52">
        <v>0.093</v>
      </c>
      <c r="I43" s="73">
        <f t="shared" si="0"/>
        <v>19545.624</v>
      </c>
    </row>
    <row r="44" s="1" customFormat="1" customHeight="1" spans="1:9">
      <c r="A44" s="46">
        <v>45624</v>
      </c>
      <c r="B44" s="47" t="s">
        <v>10</v>
      </c>
      <c r="C44" s="47">
        <v>16267</v>
      </c>
      <c r="D44" s="49" t="s">
        <v>45</v>
      </c>
      <c r="E44" s="50" t="s">
        <v>46</v>
      </c>
      <c r="F44" s="51" t="s">
        <v>13</v>
      </c>
      <c r="G44" s="47">
        <v>127286</v>
      </c>
      <c r="H44" s="52">
        <v>0.264</v>
      </c>
      <c r="I44" s="73">
        <f t="shared" si="0"/>
        <v>33603.504</v>
      </c>
    </row>
    <row r="45" s="1" customFormat="1" customHeight="1" spans="1:9">
      <c r="A45" s="46"/>
      <c r="B45" s="47"/>
      <c r="C45" s="47"/>
      <c r="D45" s="53"/>
      <c r="E45" s="54"/>
      <c r="F45" s="47" t="s">
        <v>14</v>
      </c>
      <c r="G45" s="47">
        <v>127291</v>
      </c>
      <c r="H45" s="52">
        <v>0.109</v>
      </c>
      <c r="I45" s="73">
        <f t="shared" si="0"/>
        <v>13874.719</v>
      </c>
    </row>
    <row r="46" s="1" customFormat="1" customHeight="1" spans="1:9">
      <c r="A46" s="46"/>
      <c r="B46" s="47"/>
      <c r="C46" s="47"/>
      <c r="D46" s="53"/>
      <c r="E46" s="54"/>
      <c r="F46" s="51" t="s">
        <v>20</v>
      </c>
      <c r="G46" s="51">
        <v>763716</v>
      </c>
      <c r="H46" s="52">
        <v>0.047</v>
      </c>
      <c r="I46" s="73">
        <f t="shared" si="0"/>
        <v>35894.652</v>
      </c>
    </row>
    <row r="47" s="1" customFormat="1" ht="33" spans="1:9">
      <c r="A47" s="46"/>
      <c r="B47" s="47"/>
      <c r="C47" s="47"/>
      <c r="D47" s="53"/>
      <c r="E47" s="54"/>
      <c r="F47" s="48" t="s">
        <v>17</v>
      </c>
      <c r="G47" s="47">
        <v>127291</v>
      </c>
      <c r="H47" s="52">
        <v>0.093</v>
      </c>
      <c r="I47" s="73">
        <f t="shared" si="0"/>
        <v>11838.063</v>
      </c>
    </row>
    <row r="48" s="1" customFormat="1" ht="16.5" spans="8:9">
      <c r="H48" s="73" t="s">
        <v>47</v>
      </c>
      <c r="I48" s="73">
        <f>SUM(I3:I25)+SUM(I27:I47)</f>
        <v>317749.9384</v>
      </c>
    </row>
    <row r="49" ht="16.5" spans="8:9">
      <c r="H49" s="73" t="s">
        <v>48</v>
      </c>
      <c r="I49" s="73">
        <v>8298.07</v>
      </c>
    </row>
    <row r="50" ht="16.5" spans="8:9">
      <c r="H50" s="108" t="s">
        <v>49</v>
      </c>
      <c r="I50" s="108">
        <f>I48-I49</f>
        <v>309451.8684</v>
      </c>
    </row>
  </sheetData>
  <autoFilter xmlns:etc="http://www.wps.cn/officeDocument/2017/etCustomData" ref="A2:I50" etc:filterBottomFollowUsedRange="0">
    <extLst/>
  </autoFilter>
  <mergeCells count="46">
    <mergeCell ref="A1:I1"/>
    <mergeCell ref="A3:A9"/>
    <mergeCell ref="A10:A17"/>
    <mergeCell ref="A18:A22"/>
    <mergeCell ref="A24:A29"/>
    <mergeCell ref="A32:A33"/>
    <mergeCell ref="A35:A37"/>
    <mergeCell ref="A38:A39"/>
    <mergeCell ref="A40:A43"/>
    <mergeCell ref="A44:A47"/>
    <mergeCell ref="B3:B9"/>
    <mergeCell ref="B10:B17"/>
    <mergeCell ref="B18:B22"/>
    <mergeCell ref="B24:B29"/>
    <mergeCell ref="B32:B33"/>
    <mergeCell ref="B35:B37"/>
    <mergeCell ref="B38:B39"/>
    <mergeCell ref="B40:B43"/>
    <mergeCell ref="B44:B47"/>
    <mergeCell ref="C3:C9"/>
    <mergeCell ref="C10:C17"/>
    <mergeCell ref="C18:C22"/>
    <mergeCell ref="C24:C29"/>
    <mergeCell ref="C32:C33"/>
    <mergeCell ref="C35:C37"/>
    <mergeCell ref="C38:C39"/>
    <mergeCell ref="C40:C43"/>
    <mergeCell ref="C44:C47"/>
    <mergeCell ref="D3:D9"/>
    <mergeCell ref="D10:D17"/>
    <mergeCell ref="D18:D22"/>
    <mergeCell ref="D24:D29"/>
    <mergeCell ref="D31:D33"/>
    <mergeCell ref="D35:D37"/>
    <mergeCell ref="D38:D39"/>
    <mergeCell ref="D40:D43"/>
    <mergeCell ref="D44:D47"/>
    <mergeCell ref="E3:E9"/>
    <mergeCell ref="E10:E17"/>
    <mergeCell ref="E18:E22"/>
    <mergeCell ref="E24:E29"/>
    <mergeCell ref="E32:E33"/>
    <mergeCell ref="E35:E37"/>
    <mergeCell ref="E38:E39"/>
    <mergeCell ref="E40:E43"/>
    <mergeCell ref="E44:E4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D29" sqref="D29"/>
    </sheetView>
  </sheetViews>
  <sheetFormatPr defaultColWidth="8.72727272727273" defaultRowHeight="14"/>
  <cols>
    <col min="1" max="4" width="15.3636363636364" customWidth="1"/>
    <col min="5" max="5" width="31.6363636363636" customWidth="1"/>
    <col min="6" max="6" width="65.0909090909091" customWidth="1"/>
    <col min="7" max="7" width="9.45454545454546" customWidth="1"/>
    <col min="8" max="8" width="8.72727272727273" customWidth="1"/>
    <col min="9" max="9" width="11.7272727272727" customWidth="1"/>
    <col min="10" max="10" width="24.1818181818182" customWidth="1"/>
  </cols>
  <sheetData>
    <row r="1" s="1" customFormat="1" ht="21" customHeight="1" spans="1:9">
      <c r="A1" s="2" t="s">
        <v>0</v>
      </c>
      <c r="B1" s="3"/>
      <c r="C1" s="3"/>
      <c r="D1" s="4"/>
      <c r="E1" s="3"/>
      <c r="F1" s="3"/>
      <c r="G1" s="3"/>
      <c r="H1" s="3"/>
      <c r="I1" s="3"/>
    </row>
    <row r="2" s="1" customFormat="1" customHeight="1" spans="1:9">
      <c r="A2" s="41" t="s">
        <v>1</v>
      </c>
      <c r="B2" s="41" t="s">
        <v>2</v>
      </c>
      <c r="C2" s="41" t="s">
        <v>3</v>
      </c>
      <c r="D2" s="42" t="s">
        <v>4</v>
      </c>
      <c r="E2" s="41" t="s">
        <v>5</v>
      </c>
      <c r="F2" s="43" t="s">
        <v>6</v>
      </c>
      <c r="G2" s="44" t="s">
        <v>7</v>
      </c>
      <c r="H2" s="45" t="s">
        <v>8</v>
      </c>
      <c r="I2" s="72" t="s">
        <v>9</v>
      </c>
    </row>
    <row r="3" s="1" customFormat="1" ht="16.5" spans="1:9">
      <c r="A3" s="46">
        <v>45720</v>
      </c>
      <c r="B3" s="47" t="s">
        <v>10</v>
      </c>
      <c r="C3" s="48">
        <v>22333</v>
      </c>
      <c r="D3" s="76" t="s">
        <v>50</v>
      </c>
      <c r="E3" s="50" t="s">
        <v>51</v>
      </c>
      <c r="F3" s="51" t="s">
        <v>13</v>
      </c>
      <c r="G3" s="51">
        <v>60000</v>
      </c>
      <c r="H3" s="55">
        <v>0.264</v>
      </c>
      <c r="I3" s="78">
        <f t="shared" ref="I3:I19" si="0">G3*H3</f>
        <v>15840</v>
      </c>
    </row>
    <row r="4" s="1" customFormat="1" ht="16.5" spans="1:9">
      <c r="A4" s="46"/>
      <c r="B4" s="47"/>
      <c r="C4" s="47"/>
      <c r="D4" s="77"/>
      <c r="E4" s="54"/>
      <c r="F4" s="51" t="s">
        <v>14</v>
      </c>
      <c r="G4" s="51">
        <v>60000</v>
      </c>
      <c r="H4" s="55">
        <v>0.109</v>
      </c>
      <c r="I4" s="78">
        <f t="shared" si="0"/>
        <v>6540</v>
      </c>
    </row>
    <row r="5" s="1" customFormat="1" ht="16.5" spans="1:9">
      <c r="A5" s="46"/>
      <c r="B5" s="47"/>
      <c r="C5" s="47"/>
      <c r="D5" s="77"/>
      <c r="E5" s="54"/>
      <c r="F5" s="51" t="s">
        <v>52</v>
      </c>
      <c r="G5" s="51">
        <v>300000</v>
      </c>
      <c r="H5" s="52">
        <v>0.047</v>
      </c>
      <c r="I5" s="78">
        <f t="shared" si="0"/>
        <v>14100</v>
      </c>
    </row>
    <row r="6" s="1" customFormat="1" ht="33" spans="1:9">
      <c r="A6" s="46"/>
      <c r="B6" s="47"/>
      <c r="C6" s="47"/>
      <c r="D6" s="77"/>
      <c r="E6" s="54"/>
      <c r="F6" s="48" t="s">
        <v>17</v>
      </c>
      <c r="G6" s="51">
        <v>10000</v>
      </c>
      <c r="H6" s="52">
        <v>0.093</v>
      </c>
      <c r="I6" s="78">
        <f t="shared" si="0"/>
        <v>930</v>
      </c>
    </row>
    <row r="7" s="1" customFormat="1" ht="33" spans="1:9">
      <c r="A7" s="46"/>
      <c r="B7" s="47"/>
      <c r="C7" s="47"/>
      <c r="D7" s="77"/>
      <c r="E7" s="54"/>
      <c r="F7" s="48" t="s">
        <v>17</v>
      </c>
      <c r="G7" s="51">
        <v>50000</v>
      </c>
      <c r="H7" s="52">
        <v>0.093</v>
      </c>
      <c r="I7" s="78">
        <f t="shared" si="0"/>
        <v>4650</v>
      </c>
    </row>
    <row r="8" s="1" customFormat="1" ht="16.5" spans="1:9">
      <c r="A8" s="46">
        <v>45720</v>
      </c>
      <c r="B8" s="47" t="s">
        <v>10</v>
      </c>
      <c r="C8" s="48" t="s">
        <v>26</v>
      </c>
      <c r="D8" s="76" t="s">
        <v>53</v>
      </c>
      <c r="E8" s="50" t="s">
        <v>54</v>
      </c>
      <c r="F8" s="51" t="s">
        <v>13</v>
      </c>
      <c r="G8" s="51">
        <v>200</v>
      </c>
      <c r="H8" s="52">
        <v>0.21</v>
      </c>
      <c r="I8" s="78">
        <f t="shared" si="0"/>
        <v>42</v>
      </c>
    </row>
    <row r="9" s="1" customFormat="1" ht="16.5" spans="1:9">
      <c r="A9" s="46"/>
      <c r="B9" s="47"/>
      <c r="C9" s="47"/>
      <c r="D9" s="77"/>
      <c r="E9" s="54"/>
      <c r="F9" s="47" t="s">
        <v>14</v>
      </c>
      <c r="G9" s="51">
        <v>200</v>
      </c>
      <c r="H9" s="52">
        <v>0.075</v>
      </c>
      <c r="I9" s="78">
        <f t="shared" si="0"/>
        <v>15</v>
      </c>
    </row>
    <row r="10" s="1" customFormat="1" ht="16.5" spans="1:9">
      <c r="A10" s="46"/>
      <c r="B10" s="47"/>
      <c r="C10" s="47"/>
      <c r="D10" s="77"/>
      <c r="E10" s="54"/>
      <c r="F10" s="51" t="s">
        <v>55</v>
      </c>
      <c r="G10" s="51">
        <v>270</v>
      </c>
      <c r="H10" s="52">
        <v>0.035</v>
      </c>
      <c r="I10" s="78">
        <f t="shared" si="0"/>
        <v>9.45</v>
      </c>
    </row>
    <row r="11" s="1" customFormat="1" ht="16.5" spans="1:9">
      <c r="A11" s="46"/>
      <c r="B11" s="47"/>
      <c r="C11" s="47"/>
      <c r="D11" s="77"/>
      <c r="E11" s="54"/>
      <c r="F11" s="51" t="s">
        <v>56</v>
      </c>
      <c r="G11" s="51">
        <v>800</v>
      </c>
      <c r="H11" s="52">
        <v>0.035</v>
      </c>
      <c r="I11" s="78">
        <f t="shared" si="0"/>
        <v>28</v>
      </c>
    </row>
    <row r="12" s="1" customFormat="1" ht="33" spans="1:9">
      <c r="A12" s="46"/>
      <c r="B12" s="47"/>
      <c r="C12" s="47"/>
      <c r="D12" s="77"/>
      <c r="E12" s="54"/>
      <c r="F12" s="48" t="s">
        <v>17</v>
      </c>
      <c r="G12" s="51">
        <v>200</v>
      </c>
      <c r="H12" s="52">
        <v>0.075</v>
      </c>
      <c r="I12" s="78">
        <f t="shared" si="0"/>
        <v>15</v>
      </c>
    </row>
    <row r="13" s="1" customFormat="1" ht="16.5" spans="1:9">
      <c r="A13" s="46">
        <v>45720</v>
      </c>
      <c r="B13" s="47" t="s">
        <v>10</v>
      </c>
      <c r="C13" s="48" t="s">
        <v>26</v>
      </c>
      <c r="D13" s="49" t="s">
        <v>57</v>
      </c>
      <c r="E13" s="50" t="s">
        <v>58</v>
      </c>
      <c r="F13" s="51" t="s">
        <v>13</v>
      </c>
      <c r="G13" s="51">
        <v>130</v>
      </c>
      <c r="H13" s="52">
        <v>0.21</v>
      </c>
      <c r="I13" s="78">
        <f t="shared" si="0"/>
        <v>27.3</v>
      </c>
    </row>
    <row r="14" s="1" customFormat="1" ht="16.5" spans="1:9">
      <c r="A14" s="46"/>
      <c r="B14" s="47"/>
      <c r="C14" s="48"/>
      <c r="D14" s="49"/>
      <c r="E14" s="50"/>
      <c r="F14" s="51" t="s">
        <v>59</v>
      </c>
      <c r="G14" s="51">
        <v>60</v>
      </c>
      <c r="H14" s="52">
        <v>0.19</v>
      </c>
      <c r="I14" s="78">
        <f t="shared" si="0"/>
        <v>11.4</v>
      </c>
    </row>
    <row r="15" s="1" customFormat="1" ht="16.5" spans="1:9">
      <c r="A15" s="46"/>
      <c r="B15" s="47"/>
      <c r="C15" s="47"/>
      <c r="D15" s="53"/>
      <c r="E15" s="54"/>
      <c r="F15" s="47" t="s">
        <v>14</v>
      </c>
      <c r="G15" s="51">
        <v>160</v>
      </c>
      <c r="H15" s="52">
        <v>0.075</v>
      </c>
      <c r="I15" s="78">
        <f t="shared" si="0"/>
        <v>12</v>
      </c>
    </row>
    <row r="16" s="1" customFormat="1" ht="16.5" spans="1:9">
      <c r="A16" s="46"/>
      <c r="B16" s="47"/>
      <c r="C16" s="47"/>
      <c r="D16" s="53"/>
      <c r="E16" s="54"/>
      <c r="F16" s="51" t="s">
        <v>55</v>
      </c>
      <c r="G16" s="51">
        <v>180</v>
      </c>
      <c r="H16" s="52">
        <v>0.035</v>
      </c>
      <c r="I16" s="78">
        <f t="shared" si="0"/>
        <v>6.3</v>
      </c>
    </row>
    <row r="17" s="1" customFormat="1" ht="16.5" spans="1:9">
      <c r="A17" s="46"/>
      <c r="B17" s="47"/>
      <c r="C17" s="47"/>
      <c r="D17" s="53"/>
      <c r="E17" s="54"/>
      <c r="F17" s="48" t="s">
        <v>60</v>
      </c>
      <c r="G17" s="51">
        <v>480</v>
      </c>
      <c r="H17" s="52">
        <v>0.035</v>
      </c>
      <c r="I17" s="78">
        <f t="shared" si="0"/>
        <v>16.8</v>
      </c>
    </row>
    <row r="18" s="1" customFormat="1" ht="16.5" spans="1:9">
      <c r="A18" s="46"/>
      <c r="B18" s="47"/>
      <c r="C18" s="47"/>
      <c r="D18" s="53"/>
      <c r="E18" s="54"/>
      <c r="F18" s="48" t="s">
        <v>25</v>
      </c>
      <c r="G18" s="51">
        <v>160</v>
      </c>
      <c r="H18" s="52">
        <v>0.149</v>
      </c>
      <c r="I18" s="78">
        <f t="shared" si="0"/>
        <v>23.84</v>
      </c>
    </row>
    <row r="19" s="1" customFormat="1" ht="33" spans="1:9">
      <c r="A19" s="46">
        <v>45733</v>
      </c>
      <c r="B19" s="47" t="s">
        <v>10</v>
      </c>
      <c r="C19" s="47" t="s">
        <v>26</v>
      </c>
      <c r="D19" s="49" t="s">
        <v>61</v>
      </c>
      <c r="E19" s="50" t="s">
        <v>62</v>
      </c>
      <c r="F19" s="51" t="s">
        <v>52</v>
      </c>
      <c r="G19" s="51">
        <v>5405</v>
      </c>
      <c r="H19" s="52">
        <v>0.047</v>
      </c>
      <c r="I19" s="78">
        <f t="shared" si="0"/>
        <v>254.035</v>
      </c>
    </row>
    <row r="20" spans="9:9">
      <c r="I20">
        <f>SUM(I3:I19)</f>
        <v>42521.125</v>
      </c>
    </row>
    <row r="21" spans="9:9">
      <c r="I21">
        <v>113518.868</v>
      </c>
    </row>
  </sheetData>
  <autoFilter xmlns:etc="http://www.wps.cn/officeDocument/2017/etCustomData" ref="A2:I21" etc:filterBottomFollowUsedRange="0">
    <extLst/>
  </autoFilter>
  <mergeCells count="16">
    <mergeCell ref="A1:I1"/>
    <mergeCell ref="A3:A7"/>
    <mergeCell ref="A8:A12"/>
    <mergeCell ref="A13:A18"/>
    <mergeCell ref="B3:B7"/>
    <mergeCell ref="B8:B12"/>
    <mergeCell ref="B13:B18"/>
    <mergeCell ref="C3:C7"/>
    <mergeCell ref="C8:C12"/>
    <mergeCell ref="C13:C18"/>
    <mergeCell ref="D3:D7"/>
    <mergeCell ref="D8:D12"/>
    <mergeCell ref="D13:D18"/>
    <mergeCell ref="E3:E7"/>
    <mergeCell ref="E8:E12"/>
    <mergeCell ref="E13:E1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I21" sqref="I21"/>
    </sheetView>
  </sheetViews>
  <sheetFormatPr defaultColWidth="8.72727272727273" defaultRowHeight="14"/>
  <cols>
    <col min="1" max="2" width="15.3636363636364" customWidth="1"/>
    <col min="3" max="3" width="7.63636363636364" customWidth="1"/>
    <col min="4" max="4" width="15.3636363636364" customWidth="1"/>
    <col min="5" max="5" width="31.6363636363636" customWidth="1"/>
    <col min="6" max="6" width="65.0909090909091" customWidth="1"/>
    <col min="7" max="7" width="9.45454545454546" customWidth="1"/>
    <col min="8" max="8" width="8.72727272727273" customWidth="1"/>
    <col min="9" max="9" width="11.7272727272727" customWidth="1"/>
    <col min="10" max="10" width="24.1818181818182" customWidth="1"/>
  </cols>
  <sheetData>
    <row r="1" s="1" customFormat="1" ht="21" customHeight="1" spans="1:9">
      <c r="A1" s="2" t="s">
        <v>0</v>
      </c>
      <c r="B1" s="3"/>
      <c r="C1" s="3"/>
      <c r="D1" s="4"/>
      <c r="E1" s="3"/>
      <c r="F1" s="3"/>
      <c r="G1" s="3"/>
      <c r="H1" s="3"/>
      <c r="I1" s="3"/>
    </row>
    <row r="2" s="1" customFormat="1" customHeight="1" spans="1:9">
      <c r="A2" s="41" t="s">
        <v>1</v>
      </c>
      <c r="B2" s="41" t="s">
        <v>2</v>
      </c>
      <c r="C2" s="41" t="s">
        <v>3</v>
      </c>
      <c r="D2" s="42" t="s">
        <v>4</v>
      </c>
      <c r="E2" s="41" t="s">
        <v>5</v>
      </c>
      <c r="F2" s="43" t="s">
        <v>6</v>
      </c>
      <c r="G2" s="44" t="s">
        <v>7</v>
      </c>
      <c r="H2" s="45" t="s">
        <v>8</v>
      </c>
      <c r="I2" s="72" t="s">
        <v>9</v>
      </c>
    </row>
    <row r="3" s="1" customFormat="1" ht="16.5" spans="1:9">
      <c r="A3" s="46">
        <v>45720</v>
      </c>
      <c r="B3" s="47" t="s">
        <v>10</v>
      </c>
      <c r="C3" s="48" t="s">
        <v>63</v>
      </c>
      <c r="D3" s="49" t="s">
        <v>64</v>
      </c>
      <c r="E3" s="50" t="s">
        <v>65</v>
      </c>
      <c r="F3" s="51" t="s">
        <v>13</v>
      </c>
      <c r="G3" s="51">
        <v>19331</v>
      </c>
      <c r="H3" s="52">
        <v>0.264</v>
      </c>
      <c r="I3" s="73">
        <f t="shared" ref="I3:I20" si="0">G3*H3</f>
        <v>5103.384</v>
      </c>
    </row>
    <row r="4" s="1" customFormat="1" ht="16.5" spans="1:9">
      <c r="A4" s="46"/>
      <c r="B4" s="47"/>
      <c r="C4" s="48"/>
      <c r="D4" s="49"/>
      <c r="E4" s="50"/>
      <c r="F4" s="51" t="s">
        <v>59</v>
      </c>
      <c r="G4" s="51">
        <v>770</v>
      </c>
      <c r="H4" s="52">
        <v>0.226</v>
      </c>
      <c r="I4" s="73">
        <f t="shared" si="0"/>
        <v>174.02</v>
      </c>
    </row>
    <row r="5" s="1" customFormat="1" ht="16.5" spans="1:9">
      <c r="A5" s="46"/>
      <c r="B5" s="47"/>
      <c r="C5" s="47"/>
      <c r="D5" s="53"/>
      <c r="E5" s="54"/>
      <c r="F5" s="47" t="s">
        <v>14</v>
      </c>
      <c r="G5" s="51">
        <v>20101</v>
      </c>
      <c r="H5" s="52">
        <v>0.109</v>
      </c>
      <c r="I5" s="73">
        <f t="shared" si="0"/>
        <v>2191.009</v>
      </c>
    </row>
    <row r="6" s="1" customFormat="1" ht="16.5" spans="1:9">
      <c r="A6" s="46"/>
      <c r="B6" s="47"/>
      <c r="C6" s="47"/>
      <c r="D6" s="53"/>
      <c r="E6" s="54"/>
      <c r="F6" s="51" t="s">
        <v>66</v>
      </c>
      <c r="G6" s="51">
        <v>80404</v>
      </c>
      <c r="H6" s="52">
        <v>0.047</v>
      </c>
      <c r="I6" s="73">
        <f t="shared" si="0"/>
        <v>3778.988</v>
      </c>
    </row>
    <row r="7" s="1" customFormat="1" ht="16.5" spans="1:9">
      <c r="A7" s="46"/>
      <c r="B7" s="47"/>
      <c r="C7" s="47"/>
      <c r="D7" s="53"/>
      <c r="E7" s="54"/>
      <c r="F7" s="48" t="s">
        <v>25</v>
      </c>
      <c r="G7" s="51">
        <v>20101</v>
      </c>
      <c r="H7" s="52">
        <v>0.179</v>
      </c>
      <c r="I7" s="73">
        <f t="shared" si="0"/>
        <v>3598.079</v>
      </c>
    </row>
    <row r="8" s="1" customFormat="1" ht="16.5" spans="1:9">
      <c r="A8" s="46">
        <v>45723</v>
      </c>
      <c r="B8" s="47" t="s">
        <v>10</v>
      </c>
      <c r="C8" s="48" t="s">
        <v>26</v>
      </c>
      <c r="D8" s="49" t="s">
        <v>67</v>
      </c>
      <c r="E8" s="50" t="s">
        <v>68</v>
      </c>
      <c r="F8" s="51" t="s">
        <v>13</v>
      </c>
      <c r="G8" s="51">
        <v>66000</v>
      </c>
      <c r="H8" s="55">
        <v>0.264</v>
      </c>
      <c r="I8" s="73">
        <f t="shared" si="0"/>
        <v>17424</v>
      </c>
    </row>
    <row r="9" s="1" customFormat="1" ht="16.5" spans="1:9">
      <c r="A9" s="46"/>
      <c r="B9" s="47"/>
      <c r="C9" s="47"/>
      <c r="D9" s="53"/>
      <c r="E9" s="54"/>
      <c r="F9" s="51" t="s">
        <v>14</v>
      </c>
      <c r="G9" s="51">
        <v>66000</v>
      </c>
      <c r="H9" s="55">
        <v>0.109</v>
      </c>
      <c r="I9" s="73">
        <f t="shared" si="0"/>
        <v>7194</v>
      </c>
    </row>
    <row r="10" s="1" customFormat="1" ht="16.5" spans="1:9">
      <c r="A10" s="46"/>
      <c r="B10" s="47"/>
      <c r="C10" s="47"/>
      <c r="D10" s="53"/>
      <c r="E10" s="54"/>
      <c r="F10" s="51" t="s">
        <v>52</v>
      </c>
      <c r="G10" s="51">
        <v>330000</v>
      </c>
      <c r="H10" s="52">
        <v>0.047</v>
      </c>
      <c r="I10" s="73">
        <f t="shared" si="0"/>
        <v>15510</v>
      </c>
    </row>
    <row r="11" s="1" customFormat="1" ht="33" spans="1:9">
      <c r="A11" s="46"/>
      <c r="B11" s="47"/>
      <c r="C11" s="47"/>
      <c r="D11" s="53"/>
      <c r="E11" s="54"/>
      <c r="F11" s="56" t="s">
        <v>17</v>
      </c>
      <c r="G11" s="51">
        <v>10000</v>
      </c>
      <c r="H11" s="52">
        <v>0.093</v>
      </c>
      <c r="I11" s="73">
        <f t="shared" si="0"/>
        <v>930</v>
      </c>
    </row>
    <row r="12" s="1" customFormat="1" ht="33" spans="1:9">
      <c r="A12" s="46"/>
      <c r="B12" s="47"/>
      <c r="C12" s="47"/>
      <c r="D12" s="53"/>
      <c r="E12" s="54"/>
      <c r="F12" s="48" t="s">
        <v>17</v>
      </c>
      <c r="G12" s="51">
        <v>56000</v>
      </c>
      <c r="H12" s="52">
        <v>0.093</v>
      </c>
      <c r="I12" s="73">
        <f t="shared" si="0"/>
        <v>5208</v>
      </c>
    </row>
    <row r="13" s="1" customFormat="1" ht="16.5" spans="1:9">
      <c r="A13" s="46">
        <v>45734</v>
      </c>
      <c r="B13" s="47" t="s">
        <v>10</v>
      </c>
      <c r="C13" s="48">
        <v>21966</v>
      </c>
      <c r="D13" s="49" t="s">
        <v>69</v>
      </c>
      <c r="E13" s="50" t="s">
        <v>70</v>
      </c>
      <c r="F13" s="51" t="s">
        <v>13</v>
      </c>
      <c r="G13" s="51">
        <v>74738</v>
      </c>
      <c r="H13" s="52">
        <v>0.264</v>
      </c>
      <c r="I13" s="73">
        <f t="shared" si="0"/>
        <v>19730.832</v>
      </c>
    </row>
    <row r="14" s="1" customFormat="1" ht="16.5" spans="1:9">
      <c r="A14" s="46"/>
      <c r="B14" s="47"/>
      <c r="C14" s="47"/>
      <c r="D14" s="53"/>
      <c r="E14" s="54"/>
      <c r="F14" s="47" t="s">
        <v>14</v>
      </c>
      <c r="G14" s="51">
        <v>74738</v>
      </c>
      <c r="H14" s="52">
        <v>0.109</v>
      </c>
      <c r="I14" s="73">
        <f t="shared" si="0"/>
        <v>8146.442</v>
      </c>
    </row>
    <row r="15" s="1" customFormat="1" ht="16.5" spans="1:9">
      <c r="A15" s="46"/>
      <c r="B15" s="47"/>
      <c r="C15" s="47"/>
      <c r="D15" s="53"/>
      <c r="E15" s="54"/>
      <c r="F15" s="47" t="s">
        <v>52</v>
      </c>
      <c r="G15" s="51">
        <f>74738*5</f>
        <v>373690</v>
      </c>
      <c r="H15" s="52">
        <v>0.047</v>
      </c>
      <c r="I15" s="73">
        <f t="shared" si="0"/>
        <v>17563.43</v>
      </c>
    </row>
    <row r="16" s="1" customFormat="1" ht="33" spans="1:9">
      <c r="A16" s="46"/>
      <c r="B16" s="47"/>
      <c r="C16" s="47"/>
      <c r="D16" s="53"/>
      <c r="E16" s="54"/>
      <c r="F16" s="48" t="s">
        <v>17</v>
      </c>
      <c r="G16" s="51">
        <v>74738</v>
      </c>
      <c r="H16" s="52">
        <v>0.093</v>
      </c>
      <c r="I16" s="73">
        <f t="shared" si="0"/>
        <v>6950.634</v>
      </c>
    </row>
    <row r="17" s="1" customFormat="1" ht="16.5" spans="1:9">
      <c r="A17" s="46">
        <v>45750</v>
      </c>
      <c r="B17" s="47" t="s">
        <v>10</v>
      </c>
      <c r="C17" s="48" t="s">
        <v>26</v>
      </c>
      <c r="D17" s="49" t="s">
        <v>71</v>
      </c>
      <c r="E17" s="57" t="s">
        <v>72</v>
      </c>
      <c r="F17" s="48" t="s">
        <v>13</v>
      </c>
      <c r="G17" s="51">
        <v>30</v>
      </c>
      <c r="H17" s="52">
        <v>0.21</v>
      </c>
      <c r="I17" s="73">
        <f t="shared" si="0"/>
        <v>6.3</v>
      </c>
    </row>
    <row r="18" s="1" customFormat="1" ht="16.5" spans="1:9">
      <c r="A18" s="46"/>
      <c r="B18" s="47"/>
      <c r="C18" s="47"/>
      <c r="D18" s="53"/>
      <c r="E18" s="58"/>
      <c r="F18" s="48" t="s">
        <v>14</v>
      </c>
      <c r="G18" s="51">
        <v>30</v>
      </c>
      <c r="H18" s="52">
        <v>0.075</v>
      </c>
      <c r="I18" s="73">
        <f t="shared" si="0"/>
        <v>2.25</v>
      </c>
    </row>
    <row r="19" s="1" customFormat="1" ht="16.5" spans="1:9">
      <c r="A19" s="46"/>
      <c r="B19" s="47"/>
      <c r="C19" s="47"/>
      <c r="D19" s="53"/>
      <c r="E19" s="58"/>
      <c r="F19" s="48" t="s">
        <v>52</v>
      </c>
      <c r="G19" s="51">
        <f>G20*5</f>
        <v>150</v>
      </c>
      <c r="H19" s="52">
        <v>0.035</v>
      </c>
      <c r="I19" s="73">
        <f t="shared" si="0"/>
        <v>5.25</v>
      </c>
    </row>
    <row r="20" s="1" customFormat="1" ht="33" spans="1:9">
      <c r="A20" s="59"/>
      <c r="B20" s="60"/>
      <c r="C20" s="60"/>
      <c r="D20" s="61"/>
      <c r="E20" s="58"/>
      <c r="F20" s="62" t="s">
        <v>17</v>
      </c>
      <c r="G20" s="63">
        <v>30</v>
      </c>
      <c r="H20" s="64">
        <v>0.075</v>
      </c>
      <c r="I20" s="74">
        <f t="shared" si="0"/>
        <v>2.25</v>
      </c>
    </row>
    <row r="21" s="1" customFormat="1" ht="16.5" spans="1:9">
      <c r="A21" s="65"/>
      <c r="B21" s="66"/>
      <c r="C21" s="66"/>
      <c r="D21" s="67"/>
      <c r="E21" s="68"/>
      <c r="F21" s="69"/>
      <c r="G21" s="70"/>
      <c r="H21" s="71"/>
      <c r="I21">
        <f>SUM(I3:I20)</f>
        <v>113518.868</v>
      </c>
    </row>
    <row r="22" s="1" customFormat="1" ht="16.5" spans="1:9">
      <c r="A22" s="65"/>
      <c r="B22" s="66"/>
      <c r="C22" s="66"/>
      <c r="D22" s="67"/>
      <c r="E22" s="68"/>
      <c r="F22" s="69"/>
      <c r="G22" s="70"/>
      <c r="H22" s="71"/>
      <c r="I22" s="75"/>
    </row>
    <row r="23" s="1" customFormat="1" ht="16.5" spans="1:9">
      <c r="A23" s="65"/>
      <c r="B23" s="66"/>
      <c r="C23" s="66"/>
      <c r="D23" s="67"/>
      <c r="E23" s="68"/>
      <c r="F23" s="69"/>
      <c r="G23" s="70"/>
      <c r="H23" s="71"/>
      <c r="I23" s="75"/>
    </row>
    <row r="24" s="1" customFormat="1" ht="16.5" spans="1:9">
      <c r="A24" s="65"/>
      <c r="B24" s="66"/>
      <c r="C24" s="66"/>
      <c r="D24" s="67"/>
      <c r="E24" s="68"/>
      <c r="F24" s="69"/>
      <c r="G24" s="70"/>
      <c r="H24" s="71"/>
      <c r="I24" s="75"/>
    </row>
  </sheetData>
  <autoFilter xmlns:etc="http://www.wps.cn/officeDocument/2017/etCustomData" ref="A2:I25" etc:filterBottomFollowUsedRange="0">
    <extLst/>
  </autoFilter>
  <mergeCells count="21">
    <mergeCell ref="A1:I1"/>
    <mergeCell ref="A3:A7"/>
    <mergeCell ref="A8:A12"/>
    <mergeCell ref="A13:A16"/>
    <mergeCell ref="A17:A20"/>
    <mergeCell ref="B3:B7"/>
    <mergeCell ref="B8:B12"/>
    <mergeCell ref="B13:B16"/>
    <mergeCell ref="B17:B20"/>
    <mergeCell ref="C3:C7"/>
    <mergeCell ref="C8:C12"/>
    <mergeCell ref="C13:C16"/>
    <mergeCell ref="C17:C20"/>
    <mergeCell ref="D3:D7"/>
    <mergeCell ref="D8:D12"/>
    <mergeCell ref="D13:D16"/>
    <mergeCell ref="D17:D20"/>
    <mergeCell ref="E3:E7"/>
    <mergeCell ref="E8:E12"/>
    <mergeCell ref="E13:E16"/>
    <mergeCell ref="E17:E20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workbookViewId="0">
      <selection activeCell="J4" sqref="J4:J7"/>
    </sheetView>
  </sheetViews>
  <sheetFormatPr defaultColWidth="8.72727272727273" defaultRowHeight="14"/>
  <cols>
    <col min="1" max="3" width="15.3636363636364" style="1" customWidth="1"/>
    <col min="4" max="4" width="7.63636363636364" style="1" customWidth="1"/>
    <col min="5" max="5" width="15.3636363636364" style="1" customWidth="1"/>
    <col min="6" max="6" width="31.6363636363636" style="1" customWidth="1"/>
    <col min="7" max="7" width="65.0909090909091" style="1" customWidth="1"/>
    <col min="8" max="8" width="9.45454545454546" style="1" customWidth="1"/>
    <col min="9" max="9" width="8.72727272727273" style="1" customWidth="1"/>
    <col min="10" max="10" width="11.7272727272727" style="1" customWidth="1"/>
    <col min="11" max="11" width="24.1818181818182" style="1" customWidth="1"/>
    <col min="12" max="16384" width="8.72727272727273" style="1"/>
  </cols>
  <sheetData>
    <row r="1" ht="21" customHeight="1" spans="1:10">
      <c r="A1" s="2" t="s">
        <v>73</v>
      </c>
      <c r="B1" s="2"/>
      <c r="C1" s="3"/>
      <c r="D1" s="3"/>
      <c r="E1" s="4"/>
      <c r="F1" s="3"/>
      <c r="G1" s="3"/>
      <c r="H1" s="3"/>
      <c r="I1" s="3"/>
      <c r="J1" s="3"/>
    </row>
    <row r="2" customHeight="1" spans="1:10">
      <c r="A2" s="5" t="s">
        <v>1</v>
      </c>
      <c r="B2" s="5" t="s">
        <v>74</v>
      </c>
      <c r="C2" s="5" t="s">
        <v>2</v>
      </c>
      <c r="D2" s="5" t="s">
        <v>3</v>
      </c>
      <c r="E2" s="6" t="s">
        <v>4</v>
      </c>
      <c r="F2" s="5" t="s">
        <v>5</v>
      </c>
      <c r="G2" s="7" t="s">
        <v>6</v>
      </c>
      <c r="H2" s="8" t="s">
        <v>7</v>
      </c>
      <c r="I2" s="33" t="s">
        <v>8</v>
      </c>
      <c r="J2" s="34" t="s">
        <v>9</v>
      </c>
    </row>
    <row r="3" ht="42" spans="1:10">
      <c r="A3" s="9">
        <v>45867</v>
      </c>
      <c r="B3" s="28">
        <v>45867</v>
      </c>
      <c r="C3" s="11" t="s">
        <v>10</v>
      </c>
      <c r="D3" s="11" t="s">
        <v>75</v>
      </c>
      <c r="E3" s="12" t="s">
        <v>76</v>
      </c>
      <c r="F3" s="13" t="s">
        <v>77</v>
      </c>
      <c r="G3" s="15" t="s">
        <v>78</v>
      </c>
      <c r="H3" s="15">
        <v>400</v>
      </c>
      <c r="I3" s="37">
        <v>0.58</v>
      </c>
      <c r="J3" s="36">
        <f>H3*I3</f>
        <v>232</v>
      </c>
    </row>
    <row r="4" ht="16.5" spans="1:10">
      <c r="A4" s="39">
        <v>45877</v>
      </c>
      <c r="B4" s="39">
        <v>45877</v>
      </c>
      <c r="C4" s="11" t="s">
        <v>10</v>
      </c>
      <c r="D4" s="11" t="s">
        <v>26</v>
      </c>
      <c r="E4" s="12" t="s">
        <v>79</v>
      </c>
      <c r="F4" s="40" t="s">
        <v>77</v>
      </c>
      <c r="G4" s="12" t="s">
        <v>80</v>
      </c>
      <c r="H4" s="11">
        <v>160</v>
      </c>
      <c r="I4" s="35">
        <v>0.21</v>
      </c>
      <c r="J4" s="36">
        <f>H4*I4</f>
        <v>33.6</v>
      </c>
    </row>
    <row r="5" ht="16.5" spans="1:10">
      <c r="A5" s="39"/>
      <c r="B5" s="39"/>
      <c r="C5" s="11"/>
      <c r="D5" s="11"/>
      <c r="E5" s="12"/>
      <c r="F5" s="40"/>
      <c r="G5" s="15" t="s">
        <v>81</v>
      </c>
      <c r="H5" s="11">
        <v>160</v>
      </c>
      <c r="I5" s="35">
        <v>0.075</v>
      </c>
      <c r="J5" s="36">
        <f>H5*I5</f>
        <v>12</v>
      </c>
    </row>
    <row r="6" ht="16.5" spans="1:10">
      <c r="A6" s="39"/>
      <c r="B6" s="39"/>
      <c r="C6" s="11"/>
      <c r="D6" s="11"/>
      <c r="E6" s="12"/>
      <c r="F6" s="40" t="s">
        <v>82</v>
      </c>
      <c r="G6" s="12" t="s">
        <v>80</v>
      </c>
      <c r="H6" s="11">
        <v>160</v>
      </c>
      <c r="I6" s="35">
        <v>0.21</v>
      </c>
      <c r="J6" s="36">
        <f>H6*I6</f>
        <v>33.6</v>
      </c>
    </row>
    <row r="7" ht="16.5" spans="1:10">
      <c r="A7" s="39"/>
      <c r="B7" s="39"/>
      <c r="C7" s="11"/>
      <c r="D7" s="11"/>
      <c r="E7" s="12"/>
      <c r="F7" s="40"/>
      <c r="G7" s="15" t="s">
        <v>81</v>
      </c>
      <c r="H7" s="11">
        <v>160</v>
      </c>
      <c r="I7" s="35">
        <v>0.075</v>
      </c>
      <c r="J7" s="36">
        <f>H7*I7</f>
        <v>12</v>
      </c>
    </row>
    <row r="14" spans="10:10">
      <c r="J14" s="1">
        <f>SUM(J3:J7)</f>
        <v>323.2</v>
      </c>
    </row>
  </sheetData>
  <autoFilter xmlns:etc="http://www.wps.cn/officeDocument/2017/etCustomData" ref="A2:J7" etc:filterBottomFollowUsedRange="0">
    <extLst/>
  </autoFilter>
  <mergeCells count="8">
    <mergeCell ref="A1:J1"/>
    <mergeCell ref="A4:A7"/>
    <mergeCell ref="B4:B7"/>
    <mergeCell ref="C4:C7"/>
    <mergeCell ref="D4:D7"/>
    <mergeCell ref="E4:E7"/>
    <mergeCell ref="F4:F5"/>
    <mergeCell ref="F6:F7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tabSelected="1" workbookViewId="0">
      <selection activeCell="J28" sqref="J25:J28"/>
    </sheetView>
  </sheetViews>
  <sheetFormatPr defaultColWidth="8.72727272727273" defaultRowHeight="14"/>
  <cols>
    <col min="1" max="3" width="15.3636363636364" style="1" customWidth="1"/>
    <col min="4" max="4" width="7.63636363636364" style="1" customWidth="1"/>
    <col min="5" max="5" width="15.3636363636364" style="1" customWidth="1"/>
    <col min="6" max="6" width="31.6363636363636" style="1" customWidth="1"/>
    <col min="7" max="7" width="65.0909090909091" style="1" customWidth="1"/>
    <col min="8" max="8" width="9.45454545454546" style="1" customWidth="1"/>
    <col min="9" max="9" width="8.72727272727273" style="1" customWidth="1"/>
    <col min="10" max="10" width="11.7272727272727" style="1" customWidth="1"/>
    <col min="11" max="11" width="24.1818181818182" style="1" customWidth="1"/>
    <col min="12" max="16384" width="8.72727272727273" style="1"/>
  </cols>
  <sheetData>
    <row r="1" ht="21" customHeight="1" spans="1:10">
      <c r="A1" s="2" t="s">
        <v>73</v>
      </c>
      <c r="B1" s="2"/>
      <c r="C1" s="3"/>
      <c r="D1" s="3"/>
      <c r="E1" s="4"/>
      <c r="F1" s="3"/>
      <c r="G1" s="3"/>
      <c r="H1" s="3"/>
      <c r="I1" s="3"/>
      <c r="J1" s="3"/>
    </row>
    <row r="2" customHeight="1" spans="1:10">
      <c r="A2" s="5" t="s">
        <v>1</v>
      </c>
      <c r="B2" s="5" t="s">
        <v>74</v>
      </c>
      <c r="C2" s="5" t="s">
        <v>2</v>
      </c>
      <c r="D2" s="5" t="s">
        <v>3</v>
      </c>
      <c r="E2" s="6" t="s">
        <v>4</v>
      </c>
      <c r="F2" s="5" t="s">
        <v>5</v>
      </c>
      <c r="G2" s="7" t="s">
        <v>6</v>
      </c>
      <c r="H2" s="8" t="s">
        <v>7</v>
      </c>
      <c r="I2" s="33" t="s">
        <v>8</v>
      </c>
      <c r="J2" s="34" t="s">
        <v>9</v>
      </c>
    </row>
    <row r="3" ht="16.5" spans="1:10">
      <c r="A3" s="9">
        <v>45888</v>
      </c>
      <c r="B3" s="10">
        <v>45910</v>
      </c>
      <c r="C3" s="11" t="s">
        <v>10</v>
      </c>
      <c r="D3" s="12" t="s">
        <v>83</v>
      </c>
      <c r="E3" s="12" t="s">
        <v>84</v>
      </c>
      <c r="F3" s="13" t="s">
        <v>85</v>
      </c>
      <c r="G3" s="14" t="s">
        <v>80</v>
      </c>
      <c r="H3" s="15">
        <v>6300</v>
      </c>
      <c r="I3" s="35">
        <v>0.21</v>
      </c>
      <c r="J3" s="36">
        <f t="shared" ref="J3:J28" si="0">H3*I3</f>
        <v>1323</v>
      </c>
    </row>
    <row r="4" ht="16.5" spans="1:10">
      <c r="A4" s="9"/>
      <c r="B4" s="10"/>
      <c r="C4" s="11"/>
      <c r="D4" s="12"/>
      <c r="E4" s="12"/>
      <c r="F4" s="13"/>
      <c r="G4" s="15" t="s">
        <v>14</v>
      </c>
      <c r="H4" s="15">
        <v>6300</v>
      </c>
      <c r="I4" s="35">
        <v>0.075</v>
      </c>
      <c r="J4" s="36">
        <f t="shared" si="0"/>
        <v>472.5</v>
      </c>
    </row>
    <row r="5" ht="16.5" spans="1:10">
      <c r="A5" s="9"/>
      <c r="B5" s="9">
        <v>45892</v>
      </c>
      <c r="C5" s="11"/>
      <c r="D5" s="12"/>
      <c r="E5" s="12"/>
      <c r="F5" s="13"/>
      <c r="G5" s="11" t="s">
        <v>52</v>
      </c>
      <c r="H5" s="15">
        <v>31500</v>
      </c>
      <c r="I5" s="37">
        <v>0.035</v>
      </c>
      <c r="J5" s="36">
        <f t="shared" si="0"/>
        <v>1102.5</v>
      </c>
    </row>
    <row r="6" ht="16.5" spans="1:10">
      <c r="A6" s="9"/>
      <c r="B6" s="9">
        <v>45894</v>
      </c>
      <c r="C6" s="11"/>
      <c r="D6" s="12"/>
      <c r="E6" s="12"/>
      <c r="F6" s="13"/>
      <c r="G6" s="15" t="s">
        <v>78</v>
      </c>
      <c r="H6" s="15">
        <v>6550</v>
      </c>
      <c r="I6" s="37">
        <v>0.58</v>
      </c>
      <c r="J6" s="36">
        <f t="shared" si="0"/>
        <v>3799</v>
      </c>
    </row>
    <row r="7" ht="16.5" spans="1:10">
      <c r="A7" s="9"/>
      <c r="B7" s="9">
        <v>45895</v>
      </c>
      <c r="C7" s="11"/>
      <c r="D7" s="12"/>
      <c r="E7" s="12"/>
      <c r="F7" s="13"/>
      <c r="G7" s="12" t="s">
        <v>25</v>
      </c>
      <c r="H7" s="15">
        <v>6300</v>
      </c>
      <c r="I7" s="35">
        <v>0.149</v>
      </c>
      <c r="J7" s="36">
        <f t="shared" si="0"/>
        <v>938.7</v>
      </c>
    </row>
    <row r="8" ht="16.5" spans="1:10">
      <c r="A8" s="16">
        <v>45896</v>
      </c>
      <c r="B8" s="16">
        <v>45899</v>
      </c>
      <c r="C8" s="13" t="s">
        <v>10</v>
      </c>
      <c r="D8" s="13" t="s">
        <v>86</v>
      </c>
      <c r="E8" s="13" t="s">
        <v>87</v>
      </c>
      <c r="F8" s="13" t="s">
        <v>88</v>
      </c>
      <c r="G8" s="11" t="s">
        <v>15</v>
      </c>
      <c r="H8" s="15">
        <v>64000</v>
      </c>
      <c r="I8" s="37">
        <v>0.035</v>
      </c>
      <c r="J8" s="36">
        <f t="shared" si="0"/>
        <v>2240</v>
      </c>
    </row>
    <row r="9" ht="16.5" spans="1:10">
      <c r="A9" s="16"/>
      <c r="B9" s="17">
        <v>45902</v>
      </c>
      <c r="C9" s="13"/>
      <c r="D9" s="13"/>
      <c r="E9" s="13"/>
      <c r="F9" s="13"/>
      <c r="G9" s="12" t="s">
        <v>89</v>
      </c>
      <c r="H9" s="15">
        <v>16650</v>
      </c>
      <c r="I9" s="35">
        <v>0.85</v>
      </c>
      <c r="J9" s="36">
        <f t="shared" si="0"/>
        <v>14152.5</v>
      </c>
    </row>
    <row r="10" ht="16.5" spans="1:10">
      <c r="A10" s="16"/>
      <c r="B10" s="16">
        <v>45902</v>
      </c>
      <c r="C10" s="13"/>
      <c r="D10" s="13"/>
      <c r="E10" s="13"/>
      <c r="F10" s="13"/>
      <c r="G10" s="12" t="s">
        <v>90</v>
      </c>
      <c r="H10" s="15">
        <v>16000</v>
      </c>
      <c r="I10" s="35">
        <v>0.25</v>
      </c>
      <c r="J10" s="36">
        <f t="shared" si="0"/>
        <v>4000</v>
      </c>
    </row>
    <row r="11" ht="16.5" spans="1:10">
      <c r="A11" s="18">
        <v>45896</v>
      </c>
      <c r="B11" s="19">
        <v>45911</v>
      </c>
      <c r="C11" s="20" t="s">
        <v>10</v>
      </c>
      <c r="D11" s="21" t="s">
        <v>91</v>
      </c>
      <c r="E11" s="21" t="s">
        <v>92</v>
      </c>
      <c r="F11" s="22" t="s">
        <v>93</v>
      </c>
      <c r="G11" s="14" t="s">
        <v>80</v>
      </c>
      <c r="H11" s="11">
        <v>6300</v>
      </c>
      <c r="I11" s="35">
        <v>0.21</v>
      </c>
      <c r="J11" s="36">
        <f t="shared" si="0"/>
        <v>1323</v>
      </c>
    </row>
    <row r="12" ht="16.5" spans="1:10">
      <c r="A12" s="23"/>
      <c r="B12" s="24"/>
      <c r="C12" s="25"/>
      <c r="D12" s="26"/>
      <c r="E12" s="26"/>
      <c r="F12" s="27"/>
      <c r="G12" s="15" t="s">
        <v>14</v>
      </c>
      <c r="H12" s="11">
        <v>6300</v>
      </c>
      <c r="I12" s="35">
        <v>0.075</v>
      </c>
      <c r="J12" s="36">
        <f t="shared" si="0"/>
        <v>472.5</v>
      </c>
    </row>
    <row r="13" ht="16.5" spans="1:10">
      <c r="A13" s="23"/>
      <c r="B13" s="9">
        <v>45904</v>
      </c>
      <c r="C13" s="25"/>
      <c r="D13" s="26"/>
      <c r="E13" s="26"/>
      <c r="F13" s="27"/>
      <c r="G13" s="11" t="s">
        <v>20</v>
      </c>
      <c r="H13" s="15">
        <v>37800</v>
      </c>
      <c r="I13" s="37">
        <v>0.035</v>
      </c>
      <c r="J13" s="36">
        <f t="shared" si="0"/>
        <v>1323</v>
      </c>
    </row>
    <row r="14" ht="16.5" spans="1:10">
      <c r="A14" s="23"/>
      <c r="B14" s="9">
        <v>45904</v>
      </c>
      <c r="C14" s="25"/>
      <c r="D14" s="26"/>
      <c r="E14" s="26"/>
      <c r="F14" s="27"/>
      <c r="G14" s="15" t="s">
        <v>78</v>
      </c>
      <c r="H14" s="15">
        <v>6560</v>
      </c>
      <c r="I14" s="37">
        <v>0.58</v>
      </c>
      <c r="J14" s="36">
        <f t="shared" si="0"/>
        <v>3804.8</v>
      </c>
    </row>
    <row r="15" ht="16.5" spans="1:10">
      <c r="A15" s="23"/>
      <c r="B15" s="9">
        <v>45920</v>
      </c>
      <c r="C15" s="25"/>
      <c r="D15" s="26"/>
      <c r="E15" s="26"/>
      <c r="F15" s="27"/>
      <c r="G15" s="15" t="s">
        <v>78</v>
      </c>
      <c r="H15" s="15">
        <v>150</v>
      </c>
      <c r="I15" s="35">
        <v>0.58</v>
      </c>
      <c r="J15" s="36">
        <f t="shared" si="0"/>
        <v>87</v>
      </c>
    </row>
    <row r="16" ht="16.5" spans="1:10">
      <c r="A16" s="28"/>
      <c r="B16" s="9">
        <v>45903</v>
      </c>
      <c r="C16" s="29"/>
      <c r="D16" s="30"/>
      <c r="E16" s="30"/>
      <c r="F16" s="31"/>
      <c r="G16" s="12" t="s">
        <v>94</v>
      </c>
      <c r="H16" s="11">
        <v>6300</v>
      </c>
      <c r="I16" s="35">
        <v>0.075</v>
      </c>
      <c r="J16" s="36">
        <f t="shared" si="0"/>
        <v>472.5</v>
      </c>
    </row>
    <row r="17" ht="16.5" spans="1:10">
      <c r="A17" s="16">
        <v>45905</v>
      </c>
      <c r="B17" s="17">
        <v>45914</v>
      </c>
      <c r="C17" s="13" t="s">
        <v>10</v>
      </c>
      <c r="D17" s="13" t="s">
        <v>95</v>
      </c>
      <c r="E17" s="13" t="s">
        <v>96</v>
      </c>
      <c r="F17" s="13" t="s">
        <v>97</v>
      </c>
      <c r="G17" s="14" t="s">
        <v>80</v>
      </c>
      <c r="H17" s="15">
        <v>13030</v>
      </c>
      <c r="I17" s="35">
        <v>0.21</v>
      </c>
      <c r="J17" s="36">
        <f t="shared" si="0"/>
        <v>2736.3</v>
      </c>
    </row>
    <row r="18" ht="16.5" spans="1:10">
      <c r="A18" s="16"/>
      <c r="B18" s="32"/>
      <c r="C18" s="13"/>
      <c r="D18" s="13"/>
      <c r="E18" s="13"/>
      <c r="F18" s="13"/>
      <c r="G18" s="15" t="s">
        <v>14</v>
      </c>
      <c r="H18" s="15">
        <v>13030</v>
      </c>
      <c r="I18" s="35">
        <v>0.075</v>
      </c>
      <c r="J18" s="36">
        <f t="shared" si="0"/>
        <v>977.25</v>
      </c>
    </row>
    <row r="19" ht="16.5" spans="1:10">
      <c r="A19" s="16"/>
      <c r="B19" s="16">
        <v>45907</v>
      </c>
      <c r="C19" s="13"/>
      <c r="D19" s="13"/>
      <c r="E19" s="13"/>
      <c r="F19" s="13"/>
      <c r="G19" s="11" t="s">
        <v>98</v>
      </c>
      <c r="H19" s="15">
        <v>39090</v>
      </c>
      <c r="I19" s="37">
        <v>0.035</v>
      </c>
      <c r="J19" s="36">
        <f t="shared" si="0"/>
        <v>1368.15</v>
      </c>
    </row>
    <row r="20" ht="16.5" spans="1:10">
      <c r="A20" s="16"/>
      <c r="B20" s="16">
        <v>45909</v>
      </c>
      <c r="C20" s="13"/>
      <c r="D20" s="13"/>
      <c r="E20" s="13"/>
      <c r="F20" s="13"/>
      <c r="G20" s="12" t="s">
        <v>90</v>
      </c>
      <c r="H20" s="15">
        <v>450</v>
      </c>
      <c r="I20" s="35">
        <v>0.25</v>
      </c>
      <c r="J20" s="36">
        <f t="shared" si="0"/>
        <v>112.5</v>
      </c>
    </row>
    <row r="21" ht="16.5" spans="1:10">
      <c r="A21" s="16">
        <v>45916</v>
      </c>
      <c r="B21" s="17">
        <v>45921</v>
      </c>
      <c r="C21" s="13" t="s">
        <v>10</v>
      </c>
      <c r="D21" s="13" t="s">
        <v>75</v>
      </c>
      <c r="E21" s="13" t="s">
        <v>99</v>
      </c>
      <c r="F21" s="13" t="s">
        <v>100</v>
      </c>
      <c r="G21" s="14" t="s">
        <v>80</v>
      </c>
      <c r="H21" s="15">
        <v>400</v>
      </c>
      <c r="I21" s="35">
        <v>0.21</v>
      </c>
      <c r="J21" s="36">
        <f t="shared" si="0"/>
        <v>84</v>
      </c>
    </row>
    <row r="22" ht="16.5" spans="1:10">
      <c r="A22" s="16"/>
      <c r="B22" s="32"/>
      <c r="C22" s="13"/>
      <c r="D22" s="13"/>
      <c r="E22" s="13"/>
      <c r="F22" s="13"/>
      <c r="G22" s="15" t="s">
        <v>14</v>
      </c>
      <c r="H22" s="15">
        <v>400</v>
      </c>
      <c r="I22" s="35">
        <v>0.075</v>
      </c>
      <c r="J22" s="36">
        <f t="shared" si="0"/>
        <v>30</v>
      </c>
    </row>
    <row r="23" ht="16.5" spans="1:10">
      <c r="A23" s="16"/>
      <c r="B23" s="16">
        <v>45917</v>
      </c>
      <c r="C23" s="13"/>
      <c r="D23" s="13"/>
      <c r="E23" s="13"/>
      <c r="F23" s="13"/>
      <c r="G23" s="11" t="s">
        <v>98</v>
      </c>
      <c r="H23" s="15">
        <v>1200</v>
      </c>
      <c r="I23" s="37">
        <v>0.035</v>
      </c>
      <c r="J23" s="36">
        <f t="shared" si="0"/>
        <v>42</v>
      </c>
    </row>
    <row r="24" ht="16.5" spans="1:10">
      <c r="A24" s="16"/>
      <c r="B24" s="16">
        <v>45919</v>
      </c>
      <c r="C24" s="13"/>
      <c r="D24" s="13"/>
      <c r="E24" s="13"/>
      <c r="F24" s="13"/>
      <c r="G24" s="12" t="s">
        <v>90</v>
      </c>
      <c r="H24" s="15">
        <v>700</v>
      </c>
      <c r="I24" s="35">
        <v>0.25</v>
      </c>
      <c r="J24" s="36">
        <f t="shared" si="0"/>
        <v>175</v>
      </c>
    </row>
    <row r="25" spans="1:10">
      <c r="A25" s="16">
        <v>45924</v>
      </c>
      <c r="B25" s="17" t="s">
        <v>101</v>
      </c>
      <c r="C25" s="13" t="s">
        <v>10</v>
      </c>
      <c r="D25" s="13" t="s">
        <v>102</v>
      </c>
      <c r="E25" s="13" t="s">
        <v>103</v>
      </c>
      <c r="F25" s="13" t="s">
        <v>104</v>
      </c>
      <c r="G25" s="14" t="s">
        <v>80</v>
      </c>
      <c r="H25" s="15">
        <v>680</v>
      </c>
      <c r="I25" s="35">
        <v>0.21</v>
      </c>
      <c r="J25" s="38">
        <f t="shared" si="0"/>
        <v>142.8</v>
      </c>
    </row>
    <row r="26" spans="1:10">
      <c r="A26" s="16"/>
      <c r="B26" s="32"/>
      <c r="C26" s="13"/>
      <c r="D26" s="13"/>
      <c r="E26" s="13"/>
      <c r="F26" s="13"/>
      <c r="G26" s="15" t="s">
        <v>14</v>
      </c>
      <c r="H26" s="15">
        <v>680</v>
      </c>
      <c r="I26" s="35">
        <v>0.075</v>
      </c>
      <c r="J26" s="38">
        <f t="shared" si="0"/>
        <v>51</v>
      </c>
    </row>
    <row r="27" spans="1:10">
      <c r="A27" s="16"/>
      <c r="B27" s="16">
        <v>45925</v>
      </c>
      <c r="C27" s="13"/>
      <c r="D27" s="13"/>
      <c r="E27" s="13"/>
      <c r="F27" s="13"/>
      <c r="G27" s="11" t="s">
        <v>98</v>
      </c>
      <c r="H27" s="15">
        <f>680*3</f>
        <v>2040</v>
      </c>
      <c r="I27" s="37">
        <v>0.035</v>
      </c>
      <c r="J27" s="38">
        <f t="shared" si="0"/>
        <v>71.4</v>
      </c>
    </row>
    <row r="28" spans="1:10">
      <c r="A28" s="16"/>
      <c r="B28" s="16">
        <v>45925</v>
      </c>
      <c r="C28" s="13"/>
      <c r="D28" s="13"/>
      <c r="E28" s="13"/>
      <c r="F28" s="13"/>
      <c r="G28" s="12" t="s">
        <v>105</v>
      </c>
      <c r="H28" s="15">
        <v>200</v>
      </c>
      <c r="I28" s="35">
        <v>0.25</v>
      </c>
      <c r="J28" s="38">
        <f t="shared" si="0"/>
        <v>50</v>
      </c>
    </row>
    <row r="30" spans="9:10">
      <c r="I30" s="1" t="s">
        <v>49</v>
      </c>
      <c r="J30" s="1">
        <f>SUM(J3:J29)</f>
        <v>41351.4</v>
      </c>
    </row>
  </sheetData>
  <autoFilter xmlns:etc="http://www.wps.cn/officeDocument/2017/etCustomData" ref="A1:J30" etc:filterBottomFollowUsedRange="0">
    <extLst/>
  </autoFilter>
  <mergeCells count="36">
    <mergeCell ref="A1:J1"/>
    <mergeCell ref="A3:A7"/>
    <mergeCell ref="A8:A10"/>
    <mergeCell ref="A11:A16"/>
    <mergeCell ref="A17:A20"/>
    <mergeCell ref="A21:A24"/>
    <mergeCell ref="A25:A28"/>
    <mergeCell ref="B3:B4"/>
    <mergeCell ref="B11:B12"/>
    <mergeCell ref="B17:B18"/>
    <mergeCell ref="B21:B22"/>
    <mergeCell ref="B25:B26"/>
    <mergeCell ref="C3:C7"/>
    <mergeCell ref="C8:C10"/>
    <mergeCell ref="C11:C16"/>
    <mergeCell ref="C17:C20"/>
    <mergeCell ref="C21:C24"/>
    <mergeCell ref="C25:C28"/>
    <mergeCell ref="D3:D7"/>
    <mergeCell ref="D8:D10"/>
    <mergeCell ref="D11:D16"/>
    <mergeCell ref="D17:D20"/>
    <mergeCell ref="D21:D24"/>
    <mergeCell ref="D25:D28"/>
    <mergeCell ref="E3:E7"/>
    <mergeCell ref="E8:E10"/>
    <mergeCell ref="E11:E16"/>
    <mergeCell ref="E17:E20"/>
    <mergeCell ref="E21:E24"/>
    <mergeCell ref="E25:E28"/>
    <mergeCell ref="F3:F7"/>
    <mergeCell ref="F8:F10"/>
    <mergeCell ref="F11:F16"/>
    <mergeCell ref="F17:F20"/>
    <mergeCell ref="F21:F24"/>
    <mergeCell ref="F25:F2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2025-1新海通已开票</vt:lpstr>
      <vt:lpstr>2025-3月已开票</vt:lpstr>
      <vt:lpstr>2025-4月已开票 </vt:lpstr>
      <vt:lpstr>8月</vt:lpstr>
      <vt:lpstr>9月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Hero</cp:lastModifiedBy>
  <dcterms:created xsi:type="dcterms:W3CDTF">2017-08-21T10:11:00Z</dcterms:created>
  <dcterms:modified xsi:type="dcterms:W3CDTF">2025-09-26T08:24:49Z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4ADD28C725884612AB5BA62D1F2970A0_13</vt:lpwstr>
  </property>
  <property fmtid="{D5CDD505-2E9C-101B-9397-08002B2CF9AE}" pid="4" name="KSOReadingLayout">
    <vt:bool>true</vt:bool>
  </property>
</Properties>
</file>