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2025" sheetId="23" r:id="rId1"/>
  </sheets>
  <definedNames>
    <definedName name="_xlnm._FilterDatabase" localSheetId="0" hidden="1">'2025'!$A$1:$H$45</definedName>
    <definedName name="_xlnm.Print_Area" localSheetId="0">'2025'!$A$1:$H$2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<sst xmlns="http://schemas.openxmlformats.org/spreadsheetml/2006/main" count="96" uniqueCount="69">
  <si>
    <r>
      <rPr>
        <sz val="16"/>
        <color theme="1"/>
        <rFont val="Arial"/>
        <charset val="134"/>
      </rPr>
      <t>2025</t>
    </r>
    <r>
      <rPr>
        <sz val="16"/>
        <color theme="1"/>
        <rFont val="宋体"/>
        <charset val="134"/>
      </rPr>
      <t>年吉胜达</t>
    </r>
    <r>
      <rPr>
        <sz val="16"/>
        <color theme="1"/>
        <rFont val="Arial"/>
        <charset val="134"/>
      </rPr>
      <t>10</t>
    </r>
    <r>
      <rPr>
        <sz val="16"/>
        <color theme="1"/>
        <rFont val="宋体"/>
        <charset val="134"/>
      </rPr>
      <t>月应付账单</t>
    </r>
  </si>
  <si>
    <t>发货时间</t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</si>
  <si>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</si>
  <si>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</si>
  <si>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</si>
  <si>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</si>
  <si>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</si>
  <si>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</si>
  <si>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</si>
  <si>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84317
84601
84318
84602</t>
  </si>
  <si>
    <t>RBSKJSD00117
工厂：鸿展</t>
  </si>
  <si>
    <t>7335-693-205
Made in China 男套衫</t>
  </si>
  <si>
    <t>白色吊牌HPBCGEN001-60*95mm</t>
  </si>
  <si>
    <t>黑色 吊绳 MRBCGEN004-320*1.5mm</t>
  </si>
  <si>
    <t>配比装胶带贴纸  BKSKR24014</t>
  </si>
  <si>
    <t>白色织标WLBCGEN020(06B）-85*20mm</t>
  </si>
  <si>
    <t>白色缎带洗标CLBCGEN003*4页-60*25mm（加页码）</t>
  </si>
  <si>
    <t>缎带BSK警告标  ADBCGEN002-120*55mm</t>
  </si>
  <si>
    <t>87087 84068</t>
  </si>
  <si>
    <t>SDSTR029  工厂：凯莱</t>
  </si>
  <si>
    <t>5028/411</t>
  </si>
  <si>
    <t>35379-ND 黑色主标 字母码  产地中国-602/250色用</t>
  </si>
  <si>
    <t>35378-ND 白色主标 字母码  产地中国-650/530色用</t>
  </si>
  <si>
    <t>STR洗标（白底黑字胶带）25*125mm  2页</t>
  </si>
  <si>
    <t>RCSTRST001-透明尺码贴</t>
  </si>
  <si>
    <t>36085-ND 价格牌 +价格贴  FEDRIGONIINSPIRA NERO MISTERO 250 Gr + 250 Gr</t>
  </si>
  <si>
    <t>MRZCALL034子弹头吊粒-210mm 黑色</t>
  </si>
  <si>
    <t>SDSTR038  工厂：凯莱</t>
  </si>
  <si>
    <t>5028/411翻单2</t>
  </si>
  <si>
    <t>82976
83841</t>
  </si>
  <si>
    <t>RBSKJSD00106
工厂：凯莱</t>
  </si>
  <si>
    <t>7026-693-500/712
Made in China 女帽衫</t>
  </si>
  <si>
    <t>白色织标WLBCGEN017（05B）-65*19mm</t>
  </si>
  <si>
    <t>白色缎带洗标CLBCGEN003*5页-60*25mm（加页码）</t>
  </si>
  <si>
    <t>RBSKJSD00112
工厂：凯莱</t>
  </si>
  <si>
    <t>7026-693-712
Made in China 女帽衫 翻单1</t>
  </si>
  <si>
    <r>
      <rPr>
        <sz val="11"/>
        <rFont val="宋体"/>
        <charset val="134"/>
      </rPr>
      <t>84214
84226</t>
    </r>
    <r>
      <rPr>
        <sz val="11"/>
        <color indexed="10"/>
        <rFont val="宋体"/>
        <charset val="134"/>
      </rPr>
      <t xml:space="preserve">
</t>
    </r>
    <r>
      <rPr>
        <sz val="11"/>
        <rFont val="宋体"/>
        <charset val="134"/>
      </rPr>
      <t>84227
84225
84215</t>
    </r>
  </si>
  <si>
    <t>RBSKJSD00116
工厂：鸿展</t>
  </si>
  <si>
    <t>7330-693-800
Made in China 男套衫</t>
  </si>
  <si>
    <t>RBSKJSD00151
工厂：鸿展</t>
  </si>
  <si>
    <t>7335-693-205
Made in China 男套衫 补单</t>
  </si>
  <si>
    <t>白色吊牌HPBCGEN001-60*95mm MP</t>
  </si>
  <si>
    <t>MP贴纸101.6*38.1mm（热胶）BKSKR24011</t>
  </si>
  <si>
    <t>40025
40027
40026
40028</t>
  </si>
  <si>
    <t>RBSKJSD00132
工厂：柬埔寨吉祥</t>
  </si>
  <si>
    <t>0005-693-712/400
Cambodia 女套衫</t>
  </si>
  <si>
    <t>白色吊牌HPBCRFI001-60*95mm-RFID LOGO</t>
  </si>
  <si>
    <t>白色缎带芯片洗标CLBCRFI001-60*25mm-RFID</t>
  </si>
  <si>
    <t>/</t>
  </si>
  <si>
    <t>RBSKJSD00169
工厂：鸿展</t>
  </si>
  <si>
    <t>7335-693-205
Made in China 男套衫 补单2</t>
  </si>
  <si>
    <t>9-25对账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</si>
  <si>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</si>
  <si>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</si>
  <si>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</si>
  <si>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</si>
  <si>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</si>
  <si>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</si>
  <si>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</si>
  <si>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</si>
  <si>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</si>
  <si>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</si>
  <si>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</si>
  <si>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</si>
  <si>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</si>
  <si>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</si>
  <si>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吉胜达</t>
  </si>
  <si>
    <t>北京吉胜达纺织品有限公司</t>
  </si>
  <si>
    <t>按照对账单开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</si>
</sst>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0_ "/>
    <numFmt numFmtId="181" formatCode="\¥#,##0.000;\¥\-#,##0.000"/>
    <numFmt numFmtId="182" formatCode="\¥#,##0.0000;\¥\-#,##0.0000"/>
  </numFmts>
  <fonts count="37">
    <font>
      <sz val="11"/>
      <color theme="1"/>
      <name val="宋体"/>
      <charset val="134"/>
      <scheme val="minor"/>
    </font>
    <font>
      <sz val="16"/>
      <color theme="1"/>
      <name val="Arial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6"/>
      <color theme="1"/>
      <name val="宋体"/>
      <charset val="134"/>
    </font>
    <font>
      <sz val="11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9" fillId="0" borderId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7" fontId="6" fillId="3" borderId="2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80" fontId="8" fillId="2" borderId="1" xfId="0" applyNumberFormat="1" applyFont="1" applyFill="1" applyBorder="1" applyAlignment="1">
      <alignment horizontal="center" vertical="center"/>
    </xf>
    <xf numFmtId="181" fontId="8" fillId="2" borderId="1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82" fontId="8" fillId="2" borderId="1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182" fontId="9" fillId="2" borderId="1" xfId="0" applyNumberFormat="1" applyFont="1" applyFill="1" applyBorder="1" applyAlignment="1">
      <alignment horizontal="center" vertical="center"/>
    </xf>
    <xf numFmtId="181" fontId="9" fillId="2" borderId="1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5" fillId="2" borderId="1" xfId="0" applyFont="1" applyFill="1" applyBorder="1">
      <alignment vertical="center"/>
    </xf>
    <xf numFmtId="0" fontId="6" fillId="2" borderId="6" xfId="0" applyFont="1" applyFill="1" applyBorder="1" applyAlignment="1">
      <alignment horizontal="center" vertical="center"/>
    </xf>
    <xf numFmtId="14" fontId="5" fillId="2" borderId="7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58" fontId="11" fillId="0" borderId="11" xfId="0" applyNumberFormat="1" applyFont="1" applyBorder="1" applyAlignment="1">
      <alignment horizontal="center" vertical="center" wrapText="1"/>
    </xf>
    <xf numFmtId="18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2" fillId="0" borderId="13" xfId="0" applyFont="1" applyBorder="1" applyAlignment="1">
      <alignment horizontal="center" vertical="center" wrapText="1"/>
    </xf>
    <xf numFmtId="8" fontId="13" fillId="0" borderId="11" xfId="0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S3" xfId="52"/>
    <cellStyle name="常规 2" xfId="53"/>
    <cellStyle name="常规 3" xfId="54"/>
  </cellStyles>
  <tableStyles count="0" defaultTableStyle="TableStyleMedium9" defaultPivotStyle="PivotStyleLight16"/>
  <colors>
    <mruColors>
      <color rgb="00FFFF00"/>
      <color rgb="00FF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zoomScaleSheetLayoutView="85" topLeftCell="A31" workbookViewId="0">
      <selection activeCell="E54" sqref="E54"/>
    </sheetView>
  </sheetViews>
  <sheetFormatPr defaultColWidth="8.73636363636364" defaultRowHeight="14"/>
  <cols>
    <col min="1" max="1" width="16" customWidth="1"/>
    <col min="2" max="2" width="9.07272727272727" customWidth="1"/>
    <col min="3" max="3" width="14" customWidth="1"/>
    <col min="4" max="4" width="19.2" customWidth="1"/>
    <col min="5" max="5" width="47.4727272727273" customWidth="1"/>
    <col min="6" max="6" width="11.6636363636364" customWidth="1"/>
    <col min="7" max="7" width="10.2" customWidth="1"/>
    <col min="8" max="8" width="14.9272727272727" customWidth="1"/>
    <col min="9" max="9" width="23" customWidth="1"/>
    <col min="11" max="11" width="9.54545454545454"/>
  </cols>
  <sheetData>
    <row r="1" ht="35.2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2.15" customHeight="1" spans="1:8">
      <c r="A2" s="2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6" t="s">
        <v>6</v>
      </c>
      <c r="G2" s="7" t="s">
        <v>7</v>
      </c>
      <c r="H2" s="8" t="s">
        <v>8</v>
      </c>
    </row>
    <row r="3" spans="1:8">
      <c r="A3" s="9">
        <v>45859</v>
      </c>
      <c r="B3" s="10" t="s">
        <v>9</v>
      </c>
      <c r="C3" s="11" t="s">
        <v>10</v>
      </c>
      <c r="D3" s="10" t="s">
        <v>11</v>
      </c>
      <c r="E3" s="12" t="s">
        <v>12</v>
      </c>
      <c r="F3" s="13">
        <f>8578+9006+1920+13</f>
        <v>19517</v>
      </c>
      <c r="G3" s="14">
        <v>0.28</v>
      </c>
      <c r="H3" s="15">
        <f t="shared" ref="H3:H8" si="0">F3*G3</f>
        <v>5464.76</v>
      </c>
    </row>
    <row r="4" spans="1:8">
      <c r="A4" s="16"/>
      <c r="B4" s="17"/>
      <c r="C4" s="18"/>
      <c r="D4" s="17"/>
      <c r="E4" s="19" t="s">
        <v>13</v>
      </c>
      <c r="F4" s="13">
        <f>8578+9006+1920+13</f>
        <v>19517</v>
      </c>
      <c r="G4" s="19">
        <v>0.1</v>
      </c>
      <c r="H4" s="15">
        <f t="shared" si="0"/>
        <v>1951.7</v>
      </c>
    </row>
    <row r="5" spans="1:8">
      <c r="A5" s="20">
        <v>45862</v>
      </c>
      <c r="B5" s="17"/>
      <c r="C5" s="18"/>
      <c r="D5" s="17"/>
      <c r="E5" s="12" t="s">
        <v>14</v>
      </c>
      <c r="F5" s="13">
        <v>640</v>
      </c>
      <c r="G5" s="19">
        <v>0.24</v>
      </c>
      <c r="H5" s="15">
        <f t="shared" si="0"/>
        <v>153.6</v>
      </c>
    </row>
    <row r="6" spans="1:8">
      <c r="A6" s="9">
        <v>45859</v>
      </c>
      <c r="B6" s="17"/>
      <c r="C6" s="18"/>
      <c r="D6" s="17"/>
      <c r="E6" s="19" t="s">
        <v>15</v>
      </c>
      <c r="F6" s="13">
        <f>8578+9006+1920+13</f>
        <v>19517</v>
      </c>
      <c r="G6" s="19">
        <v>0.158</v>
      </c>
      <c r="H6" s="15">
        <f t="shared" si="0"/>
        <v>3083.686</v>
      </c>
    </row>
    <row r="7" spans="1:8">
      <c r="A7" s="21"/>
      <c r="B7" s="17"/>
      <c r="C7" s="18"/>
      <c r="D7" s="17"/>
      <c r="E7" s="19" t="s">
        <v>16</v>
      </c>
      <c r="F7" s="19">
        <f>F6*4</f>
        <v>78068</v>
      </c>
      <c r="G7" s="19">
        <v>0.042</v>
      </c>
      <c r="H7" s="15">
        <f t="shared" si="0"/>
        <v>3278.856</v>
      </c>
    </row>
    <row r="8" spans="1:8">
      <c r="A8" s="16"/>
      <c r="B8" s="22"/>
      <c r="C8" s="23"/>
      <c r="D8" s="22"/>
      <c r="E8" s="19" t="s">
        <v>17</v>
      </c>
      <c r="F8" s="13">
        <f>8578+9006+1920+13</f>
        <v>19517</v>
      </c>
      <c r="G8" s="19">
        <v>0.12</v>
      </c>
      <c r="H8" s="24">
        <f t="shared" si="0"/>
        <v>2342.04</v>
      </c>
    </row>
    <row r="9" ht="15" spans="1:8">
      <c r="A9" s="25">
        <v>45856</v>
      </c>
      <c r="B9" s="26" t="s">
        <v>18</v>
      </c>
      <c r="C9" s="26" t="s">
        <v>19</v>
      </c>
      <c r="D9" s="26" t="s">
        <v>20</v>
      </c>
      <c r="E9" s="27" t="s">
        <v>21</v>
      </c>
      <c r="F9" s="28">
        <v>5270</v>
      </c>
      <c r="G9" s="29">
        <v>0.25</v>
      </c>
      <c r="H9" s="29">
        <f t="shared" ref="H9:H19" si="1">F9*G9</f>
        <v>1317.5</v>
      </c>
    </row>
    <row r="10" ht="15" spans="1:8">
      <c r="A10" s="25">
        <v>45856</v>
      </c>
      <c r="B10" s="30"/>
      <c r="C10" s="30"/>
      <c r="D10" s="30"/>
      <c r="E10" s="27" t="s">
        <v>22</v>
      </c>
      <c r="F10" s="28">
        <v>10518</v>
      </c>
      <c r="G10" s="31">
        <v>0.25</v>
      </c>
      <c r="H10" s="29">
        <f t="shared" si="1"/>
        <v>2629.5</v>
      </c>
    </row>
    <row r="11" ht="15" spans="1:8">
      <c r="A11" s="25">
        <v>45847</v>
      </c>
      <c r="B11" s="30"/>
      <c r="C11" s="30"/>
      <c r="D11" s="30"/>
      <c r="E11" s="27" t="s">
        <v>23</v>
      </c>
      <c r="F11" s="28">
        <v>31576</v>
      </c>
      <c r="G11" s="29">
        <v>0.06</v>
      </c>
      <c r="H11" s="29">
        <f t="shared" si="1"/>
        <v>1894.56</v>
      </c>
    </row>
    <row r="12" ht="15" spans="1:8">
      <c r="A12" s="25">
        <v>45849</v>
      </c>
      <c r="B12" s="30"/>
      <c r="C12" s="30"/>
      <c r="D12" s="30"/>
      <c r="E12" s="27" t="s">
        <v>24</v>
      </c>
      <c r="F12" s="28">
        <v>15788</v>
      </c>
      <c r="G12" s="29">
        <v>0.1</v>
      </c>
      <c r="H12" s="29">
        <f t="shared" si="1"/>
        <v>1578.8</v>
      </c>
    </row>
    <row r="13" ht="15" spans="1:8">
      <c r="A13" s="25">
        <v>45867</v>
      </c>
      <c r="B13" s="30"/>
      <c r="C13" s="30"/>
      <c r="D13" s="30"/>
      <c r="E13" s="27" t="s">
        <v>25</v>
      </c>
      <c r="F13" s="28">
        <v>15788</v>
      </c>
      <c r="G13" s="29">
        <v>0.69</v>
      </c>
      <c r="H13" s="29">
        <f t="shared" si="1"/>
        <v>10893.72</v>
      </c>
    </row>
    <row r="14" ht="15" spans="1:8">
      <c r="A14" s="25">
        <v>45867</v>
      </c>
      <c r="B14" s="32"/>
      <c r="C14" s="32"/>
      <c r="D14" s="32"/>
      <c r="E14" s="27" t="s">
        <v>26</v>
      </c>
      <c r="F14" s="28">
        <v>15788</v>
      </c>
      <c r="G14" s="29">
        <v>0.085</v>
      </c>
      <c r="H14" s="29">
        <f t="shared" si="1"/>
        <v>1341.98</v>
      </c>
    </row>
    <row r="15" ht="15" spans="1:8">
      <c r="A15" s="25">
        <v>45869</v>
      </c>
      <c r="B15" s="33">
        <v>87644</v>
      </c>
      <c r="C15" s="26" t="s">
        <v>27</v>
      </c>
      <c r="D15" s="26" t="s">
        <v>28</v>
      </c>
      <c r="E15" s="34" t="s">
        <v>22</v>
      </c>
      <c r="F15" s="35">
        <v>10496</v>
      </c>
      <c r="G15" s="36">
        <v>0.25</v>
      </c>
      <c r="H15" s="37">
        <f t="shared" si="1"/>
        <v>2624</v>
      </c>
    </row>
    <row r="16" ht="15" spans="1:8">
      <c r="A16" s="25">
        <v>45867</v>
      </c>
      <c r="B16" s="38"/>
      <c r="C16" s="30"/>
      <c r="D16" s="30"/>
      <c r="E16" s="27" t="s">
        <v>23</v>
      </c>
      <c r="F16" s="28">
        <v>20992</v>
      </c>
      <c r="G16" s="37">
        <v>0.06</v>
      </c>
      <c r="H16" s="37">
        <f t="shared" si="1"/>
        <v>1259.52</v>
      </c>
    </row>
    <row r="17" ht="15" spans="1:8">
      <c r="A17" s="25">
        <v>45864</v>
      </c>
      <c r="B17" s="38"/>
      <c r="C17" s="30"/>
      <c r="D17" s="30"/>
      <c r="E17" s="34" t="s">
        <v>24</v>
      </c>
      <c r="F17" s="35">
        <v>10496</v>
      </c>
      <c r="G17" s="37">
        <v>0.1</v>
      </c>
      <c r="H17" s="37">
        <f t="shared" si="1"/>
        <v>1049.6</v>
      </c>
    </row>
    <row r="18" ht="15" spans="1:8">
      <c r="A18" s="25">
        <v>45880</v>
      </c>
      <c r="B18" s="38"/>
      <c r="C18" s="30"/>
      <c r="D18" s="30"/>
      <c r="E18" s="27" t="s">
        <v>25</v>
      </c>
      <c r="F18" s="35">
        <v>10496</v>
      </c>
      <c r="G18" s="37">
        <v>0.69</v>
      </c>
      <c r="H18" s="37">
        <f t="shared" si="1"/>
        <v>7242.24</v>
      </c>
    </row>
    <row r="19" ht="15" spans="1:8">
      <c r="A19" s="25">
        <v>45880</v>
      </c>
      <c r="B19" s="39"/>
      <c r="C19" s="32"/>
      <c r="D19" s="32"/>
      <c r="E19" s="27" t="s">
        <v>26</v>
      </c>
      <c r="F19" s="35">
        <v>10496</v>
      </c>
      <c r="G19" s="37">
        <v>0.085</v>
      </c>
      <c r="H19" s="37">
        <f t="shared" si="1"/>
        <v>892.16</v>
      </c>
    </row>
    <row r="20" spans="1:8">
      <c r="A20" s="40">
        <v>45856</v>
      </c>
      <c r="B20" s="41" t="s">
        <v>29</v>
      </c>
      <c r="C20" s="42" t="s">
        <v>30</v>
      </c>
      <c r="D20" s="41" t="s">
        <v>31</v>
      </c>
      <c r="E20" s="43" t="s">
        <v>12</v>
      </c>
      <c r="F20" s="13">
        <v>31516</v>
      </c>
      <c r="G20" s="19">
        <v>0.28</v>
      </c>
      <c r="H20" s="24">
        <v>8824.48</v>
      </c>
    </row>
    <row r="21" spans="1:8">
      <c r="A21" s="44"/>
      <c r="B21" s="45"/>
      <c r="C21" s="45"/>
      <c r="D21" s="45"/>
      <c r="E21" s="46" t="s">
        <v>13</v>
      </c>
      <c r="F21" s="13">
        <v>31516</v>
      </c>
      <c r="G21" s="19">
        <v>0.1</v>
      </c>
      <c r="H21" s="24">
        <v>3151.6</v>
      </c>
    </row>
    <row r="22" spans="1:8">
      <c r="A22" s="47">
        <v>45852</v>
      </c>
      <c r="B22" s="45"/>
      <c r="C22" s="45"/>
      <c r="D22" s="45"/>
      <c r="E22" s="46" t="s">
        <v>32</v>
      </c>
      <c r="F22" s="13">
        <v>31516</v>
      </c>
      <c r="G22" s="19">
        <v>0.13</v>
      </c>
      <c r="H22" s="24">
        <v>4097.08</v>
      </c>
    </row>
    <row r="23" spans="1:11">
      <c r="A23" s="47">
        <v>45875</v>
      </c>
      <c r="B23" s="45"/>
      <c r="C23" s="45"/>
      <c r="D23" s="45"/>
      <c r="E23" s="46" t="s">
        <v>33</v>
      </c>
      <c r="F23" s="19">
        <v>157580</v>
      </c>
      <c r="G23" s="19">
        <v>0.042</v>
      </c>
      <c r="H23" s="24">
        <v>6618.36</v>
      </c>
      <c r="K23" s="67"/>
    </row>
    <row r="24" spans="1:11">
      <c r="A24" s="40">
        <v>45856</v>
      </c>
      <c r="B24" s="41">
        <v>84355</v>
      </c>
      <c r="C24" s="42" t="s">
        <v>34</v>
      </c>
      <c r="D24" s="41" t="s">
        <v>35</v>
      </c>
      <c r="E24" s="43" t="s">
        <v>12</v>
      </c>
      <c r="F24" s="13">
        <v>2096</v>
      </c>
      <c r="G24" s="19">
        <v>0.28</v>
      </c>
      <c r="H24" s="24">
        <v>586.88</v>
      </c>
      <c r="K24" s="68"/>
    </row>
    <row r="25" spans="1:8">
      <c r="A25" s="44"/>
      <c r="B25" s="45"/>
      <c r="C25" s="45"/>
      <c r="D25" s="45"/>
      <c r="E25" s="46" t="s">
        <v>13</v>
      </c>
      <c r="F25" s="13">
        <v>2096</v>
      </c>
      <c r="G25" s="19">
        <v>0.1</v>
      </c>
      <c r="H25" s="24">
        <v>209.6</v>
      </c>
    </row>
    <row r="26" spans="1:8">
      <c r="A26" s="47">
        <v>45852</v>
      </c>
      <c r="B26" s="45"/>
      <c r="C26" s="45"/>
      <c r="D26" s="45"/>
      <c r="E26" s="46" t="s">
        <v>32</v>
      </c>
      <c r="F26" s="13">
        <v>2096</v>
      </c>
      <c r="G26" s="19">
        <v>0.13</v>
      </c>
      <c r="H26" s="24">
        <v>272.48</v>
      </c>
    </row>
    <row r="27" spans="1:8">
      <c r="A27" s="47">
        <v>45875</v>
      </c>
      <c r="B27" s="45"/>
      <c r="C27" s="45"/>
      <c r="D27" s="45"/>
      <c r="E27" s="46" t="s">
        <v>33</v>
      </c>
      <c r="F27" s="19">
        <v>10480</v>
      </c>
      <c r="G27" s="19">
        <v>0.042</v>
      </c>
      <c r="H27" s="24">
        <v>440.16</v>
      </c>
    </row>
    <row r="28" spans="1:8">
      <c r="A28" s="20">
        <v>45859</v>
      </c>
      <c r="B28" s="41" t="s">
        <v>36</v>
      </c>
      <c r="C28" s="48" t="s">
        <v>37</v>
      </c>
      <c r="D28" s="10" t="s">
        <v>38</v>
      </c>
      <c r="E28" s="12" t="s">
        <v>12</v>
      </c>
      <c r="F28" s="13">
        <f>12866+6102+2880+13</f>
        <v>21861</v>
      </c>
      <c r="G28" s="14">
        <v>0.28</v>
      </c>
      <c r="H28" s="15">
        <f t="shared" ref="H28:H36" si="2">F28*G28</f>
        <v>6121.08</v>
      </c>
    </row>
    <row r="29" spans="1:8">
      <c r="A29" s="45"/>
      <c r="B29" s="45"/>
      <c r="C29" s="44"/>
      <c r="D29" s="44"/>
      <c r="E29" s="19" t="s">
        <v>13</v>
      </c>
      <c r="F29" s="13">
        <f>12866+6102+2880+13</f>
        <v>21861</v>
      </c>
      <c r="G29" s="19">
        <v>0.1</v>
      </c>
      <c r="H29" s="15">
        <f t="shared" si="2"/>
        <v>2186.1</v>
      </c>
    </row>
    <row r="30" spans="1:8">
      <c r="A30" s="20">
        <v>45861</v>
      </c>
      <c r="B30" s="45"/>
      <c r="C30" s="44"/>
      <c r="D30" s="44"/>
      <c r="E30" s="12" t="s">
        <v>12</v>
      </c>
      <c r="F30" s="13">
        <v>5249</v>
      </c>
      <c r="G30" s="14">
        <v>0.28</v>
      </c>
      <c r="H30" s="15">
        <f t="shared" si="2"/>
        <v>1469.72</v>
      </c>
    </row>
    <row r="31" spans="1:8">
      <c r="A31" s="20"/>
      <c r="B31" s="41"/>
      <c r="C31" s="49"/>
      <c r="D31" s="17"/>
      <c r="E31" s="19" t="s">
        <v>13</v>
      </c>
      <c r="F31" s="13">
        <v>5249</v>
      </c>
      <c r="G31" s="19">
        <v>0.1</v>
      </c>
      <c r="H31" s="15">
        <f t="shared" si="2"/>
        <v>524.9</v>
      </c>
    </row>
    <row r="32" spans="1:8">
      <c r="A32" s="20">
        <v>45862</v>
      </c>
      <c r="B32" s="41"/>
      <c r="C32" s="49"/>
      <c r="D32" s="17"/>
      <c r="E32" s="12" t="s">
        <v>14</v>
      </c>
      <c r="F32" s="13">
        <v>960</v>
      </c>
      <c r="G32" s="19">
        <v>0.24</v>
      </c>
      <c r="H32" s="15">
        <f t="shared" si="2"/>
        <v>230.4</v>
      </c>
    </row>
    <row r="33" spans="1:8">
      <c r="A33" s="20">
        <v>45859</v>
      </c>
      <c r="B33" s="41"/>
      <c r="C33" s="49"/>
      <c r="D33" s="17"/>
      <c r="E33" s="19" t="s">
        <v>15</v>
      </c>
      <c r="F33" s="13">
        <f>12866+6102+5249+2880+13</f>
        <v>27110</v>
      </c>
      <c r="G33" s="19">
        <v>0.158</v>
      </c>
      <c r="H33" s="15">
        <f t="shared" si="2"/>
        <v>4283.38</v>
      </c>
    </row>
    <row r="34" spans="1:8">
      <c r="A34" s="20">
        <v>45878</v>
      </c>
      <c r="B34" s="41"/>
      <c r="C34" s="50"/>
      <c r="D34" s="22"/>
      <c r="E34" s="19" t="s">
        <v>16</v>
      </c>
      <c r="F34" s="19">
        <f>F33*4</f>
        <v>108440</v>
      </c>
      <c r="G34" s="19">
        <v>0.042</v>
      </c>
      <c r="H34" s="24">
        <f t="shared" si="2"/>
        <v>4554.48</v>
      </c>
    </row>
    <row r="35" spans="1:8">
      <c r="A35" s="9">
        <v>45884</v>
      </c>
      <c r="B35" s="10">
        <v>87131</v>
      </c>
      <c r="C35" s="11" t="s">
        <v>39</v>
      </c>
      <c r="D35" s="10" t="s">
        <v>40</v>
      </c>
      <c r="E35" s="12" t="s">
        <v>41</v>
      </c>
      <c r="F35" s="13">
        <v>514</v>
      </c>
      <c r="G35" s="19">
        <v>0.24</v>
      </c>
      <c r="H35" s="24">
        <f t="shared" si="2"/>
        <v>123.36</v>
      </c>
    </row>
    <row r="36" spans="1:8">
      <c r="A36" s="16"/>
      <c r="B36" s="22"/>
      <c r="C36" s="23"/>
      <c r="D36" s="22"/>
      <c r="E36" s="12" t="s">
        <v>42</v>
      </c>
      <c r="F36" s="13">
        <v>514</v>
      </c>
      <c r="G36" s="19">
        <v>0.18</v>
      </c>
      <c r="H36" s="24">
        <f t="shared" si="2"/>
        <v>92.52</v>
      </c>
    </row>
    <row r="37" spans="1:8">
      <c r="A37" s="9">
        <v>45868</v>
      </c>
      <c r="B37" s="10" t="s">
        <v>43</v>
      </c>
      <c r="C37" s="11" t="s">
        <v>44</v>
      </c>
      <c r="D37" s="10" t="s">
        <v>45</v>
      </c>
      <c r="E37" s="12" t="s">
        <v>46</v>
      </c>
      <c r="F37" s="13">
        <f>16797+13645+20</f>
        <v>30462</v>
      </c>
      <c r="G37" s="14">
        <v>0.28</v>
      </c>
      <c r="H37" s="15">
        <f t="shared" ref="H37:H50" si="3">F37*G37</f>
        <v>8529.36</v>
      </c>
    </row>
    <row r="38" spans="1:8">
      <c r="A38" s="21"/>
      <c r="B38" s="17"/>
      <c r="C38" s="18"/>
      <c r="D38" s="17"/>
      <c r="E38" s="19" t="s">
        <v>13</v>
      </c>
      <c r="F38" s="13">
        <f>16797+13645+20</f>
        <v>30462</v>
      </c>
      <c r="G38" s="19">
        <v>0.1</v>
      </c>
      <c r="H38" s="15">
        <f t="shared" si="3"/>
        <v>3046.2</v>
      </c>
    </row>
    <row r="39" spans="1:8">
      <c r="A39" s="20">
        <v>45867</v>
      </c>
      <c r="B39" s="17"/>
      <c r="C39" s="18"/>
      <c r="D39" s="17"/>
      <c r="E39" s="19" t="s">
        <v>32</v>
      </c>
      <c r="F39" s="13">
        <f>16797+13645+20</f>
        <v>30462</v>
      </c>
      <c r="G39" s="19">
        <v>0.13</v>
      </c>
      <c r="H39" s="15">
        <f t="shared" si="3"/>
        <v>3960.06</v>
      </c>
    </row>
    <row r="40" spans="1:8">
      <c r="A40" s="20">
        <v>45867</v>
      </c>
      <c r="B40" s="22"/>
      <c r="C40" s="23"/>
      <c r="D40" s="22"/>
      <c r="E40" s="19" t="s">
        <v>47</v>
      </c>
      <c r="F40" s="13">
        <f>16797+13645+20</f>
        <v>30462</v>
      </c>
      <c r="G40" s="19">
        <v>0.58</v>
      </c>
      <c r="H40" s="24">
        <f t="shared" si="3"/>
        <v>17667.96</v>
      </c>
    </row>
    <row r="41" spans="1:8">
      <c r="A41" s="51">
        <v>45899</v>
      </c>
      <c r="B41" s="10" t="s">
        <v>48</v>
      </c>
      <c r="C41" s="11" t="s">
        <v>49</v>
      </c>
      <c r="D41" s="10" t="s">
        <v>50</v>
      </c>
      <c r="E41" s="12" t="s">
        <v>12</v>
      </c>
      <c r="F41" s="13">
        <v>408</v>
      </c>
      <c r="G41" s="19">
        <v>0.28</v>
      </c>
      <c r="H41" s="24">
        <f t="shared" si="3"/>
        <v>114.24</v>
      </c>
    </row>
    <row r="42" spans="1:8">
      <c r="A42" s="9">
        <v>45898</v>
      </c>
      <c r="B42" s="17"/>
      <c r="C42" s="18"/>
      <c r="D42" s="17"/>
      <c r="E42" s="19" t="s">
        <v>15</v>
      </c>
      <c r="F42" s="13">
        <v>408</v>
      </c>
      <c r="G42" s="19">
        <v>0.158</v>
      </c>
      <c r="H42" s="24">
        <f t="shared" si="3"/>
        <v>64.464</v>
      </c>
    </row>
    <row r="43" spans="1:8">
      <c r="A43" s="21"/>
      <c r="B43" s="17"/>
      <c r="C43" s="18"/>
      <c r="D43" s="17"/>
      <c r="E43" s="19" t="s">
        <v>16</v>
      </c>
      <c r="F43" s="19">
        <f>408*4</f>
        <v>1632</v>
      </c>
      <c r="G43" s="19">
        <v>0.042</v>
      </c>
      <c r="H43" s="24">
        <f t="shared" si="3"/>
        <v>68.544</v>
      </c>
    </row>
    <row r="44" spans="1:8">
      <c r="A44" s="16"/>
      <c r="B44" s="22"/>
      <c r="C44" s="23"/>
      <c r="D44" s="22"/>
      <c r="E44" s="19" t="s">
        <v>17</v>
      </c>
      <c r="F44" s="13">
        <v>408</v>
      </c>
      <c r="G44" s="19">
        <v>0.12</v>
      </c>
      <c r="H44" s="24">
        <f t="shared" si="3"/>
        <v>48.96</v>
      </c>
    </row>
    <row r="45" ht="27.85" customHeight="1" spans="1:9">
      <c r="A45" s="52"/>
      <c r="B45" s="53"/>
      <c r="C45" s="54"/>
      <c r="D45" s="53"/>
      <c r="E45" s="55"/>
      <c r="F45" s="56"/>
      <c r="G45" s="57"/>
      <c r="H45" s="58">
        <f>SUM(H3:H44)</f>
        <v>126284.59</v>
      </c>
      <c r="I45" s="69" t="s">
        <v>51</v>
      </c>
    </row>
    <row r="51" ht="28.5" spans="1:10">
      <c r="A51" s="59" t="s">
        <v>52</v>
      </c>
      <c r="B51" s="59"/>
      <c r="C51" s="59"/>
      <c r="D51" s="59"/>
      <c r="E51" s="59"/>
      <c r="F51" s="59"/>
      <c r="G51" s="59"/>
      <c r="H51" s="59"/>
      <c r="I51" s="59"/>
      <c r="J51" s="59"/>
    </row>
    <row r="52" ht="29" spans="1:10">
      <c r="A52" s="60" t="s">
        <v>53</v>
      </c>
      <c r="B52" s="60" t="s">
        <v>54</v>
      </c>
      <c r="C52" s="60" t="s">
        <v>55</v>
      </c>
      <c r="D52" s="61" t="s">
        <v>56</v>
      </c>
      <c r="E52" s="60" t="s">
        <v>57</v>
      </c>
      <c r="F52" s="62" t="s">
        <v>58</v>
      </c>
      <c r="G52" s="60" t="s">
        <v>59</v>
      </c>
      <c r="H52" s="60" t="s">
        <v>60</v>
      </c>
      <c r="I52" s="61" t="s">
        <v>61</v>
      </c>
      <c r="J52" s="60" t="s">
        <v>62</v>
      </c>
    </row>
    <row r="53" ht="42.5" spans="1:10">
      <c r="A53" s="60"/>
      <c r="B53" s="60"/>
      <c r="C53" s="60"/>
      <c r="D53" s="63" t="s">
        <v>63</v>
      </c>
      <c r="E53" s="60"/>
      <c r="F53" s="64" t="s">
        <v>64</v>
      </c>
      <c r="G53" s="60"/>
      <c r="H53" s="60"/>
      <c r="I53" s="70" t="s">
        <v>65</v>
      </c>
      <c r="J53" s="60"/>
    </row>
    <row r="54" ht="28" spans="1:10">
      <c r="A54" s="65">
        <v>1</v>
      </c>
      <c r="B54" s="66">
        <v>45943</v>
      </c>
      <c r="C54" s="60" t="s">
        <v>66</v>
      </c>
      <c r="D54" s="60" t="s">
        <v>67</v>
      </c>
      <c r="E54" s="60" t="s">
        <v>68</v>
      </c>
      <c r="F54" s="60" t="s">
        <v>68</v>
      </c>
      <c r="G54" s="60" t="s">
        <v>68</v>
      </c>
      <c r="H54" s="60" t="s">
        <v>68</v>
      </c>
      <c r="I54" s="71">
        <v>93561.01</v>
      </c>
      <c r="J54" s="60"/>
    </row>
  </sheetData>
  <autoFilter xmlns:etc="http://www.wps.cn/officeDocument/2017/etCustomData" ref="A1:H45" etc:filterBottomFollowUsedRange="0">
    <extLst/>
  </autoFilter>
  <mergeCells count="45">
    <mergeCell ref="A1:H1"/>
    <mergeCell ref="A51:J51"/>
    <mergeCell ref="A3:A4"/>
    <mergeCell ref="A6:A8"/>
    <mergeCell ref="A20:A21"/>
    <mergeCell ref="A24:A25"/>
    <mergeCell ref="A28:A29"/>
    <mergeCell ref="A30:A31"/>
    <mergeCell ref="A35:A36"/>
    <mergeCell ref="A37:A38"/>
    <mergeCell ref="A42:A44"/>
    <mergeCell ref="A52:A53"/>
    <mergeCell ref="B3:B8"/>
    <mergeCell ref="B9:B14"/>
    <mergeCell ref="B15:B19"/>
    <mergeCell ref="B20:B23"/>
    <mergeCell ref="B24:B27"/>
    <mergeCell ref="B28:B34"/>
    <mergeCell ref="B35:B36"/>
    <mergeCell ref="B37:B40"/>
    <mergeCell ref="B41:B44"/>
    <mergeCell ref="B52:B53"/>
    <mergeCell ref="C3:C8"/>
    <mergeCell ref="C9:C14"/>
    <mergeCell ref="C15:C19"/>
    <mergeCell ref="C20:C23"/>
    <mergeCell ref="C24:C27"/>
    <mergeCell ref="C28:C34"/>
    <mergeCell ref="C35:C36"/>
    <mergeCell ref="C37:C40"/>
    <mergeCell ref="C41:C44"/>
    <mergeCell ref="C52:C53"/>
    <mergeCell ref="D3:D8"/>
    <mergeCell ref="D9:D14"/>
    <mergeCell ref="D15:D19"/>
    <mergeCell ref="D20:D23"/>
    <mergeCell ref="D24:D27"/>
    <mergeCell ref="D28:D34"/>
    <mergeCell ref="D35:D36"/>
    <mergeCell ref="D37:D40"/>
    <mergeCell ref="D41:D44"/>
    <mergeCell ref="E52:E53"/>
    <mergeCell ref="G52:G53"/>
    <mergeCell ref="H52:H53"/>
    <mergeCell ref="J52:J53"/>
  </mergeCells>
  <pageMargins left="0.551181102362205" right="0.354330708661417" top="0.78740157480315" bottom="0.78740157480315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cp:lastPrinted>2025-03-26T01:19:00Z</cp:lastPrinted>
  <dcterms:modified xsi:type="dcterms:W3CDTF">2025-10-13T01:58:06Z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4AF7704E56BE4470BDFFE68ACA41D678_13</vt:lpwstr>
  </property>
</Properties>
</file>