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婉垚" sheetId="28" r:id="rId1"/>
    <sheet name="正信" sheetId="25" r:id="rId2"/>
    <sheet name="通辉" sheetId="29" r:id="rId3"/>
    <sheet name="大正" sheetId="30" r:id="rId4"/>
    <sheet name="鸿展" sheetId="32" r:id="rId5"/>
    <sheet name="圣琪" sheetId="33" r:id="rId6"/>
  </sheets>
  <definedNames>
    <definedName name="_xlnm._FilterDatabase" localSheetId="0" hidden="1">婉垚!$A$1:$H$22</definedName>
    <definedName name="_xlnm._FilterDatabase" localSheetId="1" hidden="1">正信!$A$1:$H$23</definedName>
    <definedName name="_xlnm._FilterDatabase" localSheetId="2" hidden="1">通辉!$A$1:$H$11</definedName>
    <definedName name="_xlnm._FilterDatabase" localSheetId="3" hidden="1">大正!$A$1:$H$11</definedName>
    <definedName name="_xlnm._FilterDatabase" localSheetId="4" hidden="1">鸿展!$A$1:$H$9</definedName>
    <definedName name="_xlnm._FilterDatabase" localSheetId="5" hidden="1">圣琪!$A$1:$H$8</definedName>
    <definedName name="_xlnm.Print_Area" localSheetId="1">正信!$A$1:$H$2</definedName>
    <definedName name="_xlnm.Print_Area" localSheetId="0">婉垚!$A$1:$H$2</definedName>
    <definedName name="_xlnm.Print_Area" localSheetId="2">通辉!$A$1:$H$2</definedName>
    <definedName name="_xlnm.Print_Area" localSheetId="3">大正!$A$1:$H$2</definedName>
    <definedName name="_xlnm.Print_Area" localSheetId="4">鸿展!$A$1:$H$2</definedName>
    <definedName name="_xlnm.Print_Area" localSheetId="5">圣琪!$A$1:$H$2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<sst xmlns="http://schemas.openxmlformats.org/spreadsheetml/2006/main" count="301" uniqueCount="97">
  <si>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</si>
  <si>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</si>
  <si>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</si>
  <si>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</si>
  <si>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</si>
  <si>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</si>
  <si>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</si>
  <si>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</si>
  <si>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</si>
  <si>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81821
81845
82065
81846
79908
81843
81842</t>
  </si>
  <si>
    <t>RBSKJSD0082
工厂：婉垚</t>
  </si>
  <si>
    <t>7261-693-754/802
Made in China 女套衫</t>
  </si>
  <si>
    <t>白色吊牌HPBCRFI001-60*95mm-RFID LOGO</t>
  </si>
  <si>
    <t>黑色 吊绳 MRBCGEN004-320*1.5mm</t>
  </si>
  <si>
    <t>配比装胶带贴纸  BKSKR24014</t>
  </si>
  <si>
    <t>白色织标WLBCGEN017（05B）-65*19mm</t>
  </si>
  <si>
    <t>白色缎带洗标CLBCGEN003*5页-60*25mm（加页码）</t>
  </si>
  <si>
    <t>白色缎带芯片洗标CLBCRFI001-60*25mm-RFID</t>
  </si>
  <si>
    <t>白色吊牌HPBCRFI001-60*95mm-RFID LOGO-新增XXS码范围重做</t>
  </si>
  <si>
    <t>白色织标WLBCGEN017（05B）-65*19mm-XXS码</t>
  </si>
  <si>
    <t>82840
82841
82844</t>
  </si>
  <si>
    <t>RBSKJSD0096
工厂：婉垚</t>
  </si>
  <si>
    <t>6994-693-754/892
Made in China 女上装</t>
  </si>
  <si>
    <t>白色缎带洗标CLBCGEN003*4页-60*25mm（加页码）</t>
  </si>
  <si>
    <t>空白标BKKBXM24002（60*25mm）</t>
  </si>
  <si>
    <t>RBSKJSD00144
工厂：婉垚</t>
  </si>
  <si>
    <t>6994-693
Made in China 女上装 补单</t>
  </si>
  <si>
    <t>STR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</si>
  <si>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</si>
  <si>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</si>
  <si>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</si>
  <si>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</si>
  <si>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</si>
  <si>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</si>
  <si>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</si>
  <si>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</si>
  <si>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</si>
  <si>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</si>
  <si>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</si>
  <si>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</si>
  <si>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</si>
  <si>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</si>
  <si>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</si>
  <si>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东莞市婉垚服饰有限公司</t>
  </si>
  <si>
    <t>按照对账单开</t>
  </si>
  <si>
    <t>82807
82896</t>
  </si>
  <si>
    <t>RBSKJSD0095
工厂：正信</t>
  </si>
  <si>
    <t>7149-693-754/802/902
Made in China 女套衫</t>
  </si>
  <si>
    <t>白色吊牌HPBCGEN001-60*95mm</t>
  </si>
  <si>
    <t>82912
82922</t>
  </si>
  <si>
    <t>RBSKJSD00100
工厂：正信</t>
  </si>
  <si>
    <t>7131-693-712
Made in China 女套衫</t>
  </si>
  <si>
    <t>RBSKJSD00107
工厂：正信</t>
  </si>
  <si>
    <t>7131-693-712
Made in China 女套衫 翻单1</t>
  </si>
  <si>
    <t>RBSKJSD00109
工厂：正信</t>
  </si>
  <si>
    <t>7149-693-754/802/902
Made in China 女套衫 翻单1</t>
  </si>
  <si>
    <t>RBSKJSD00122
工厂：正信</t>
  </si>
  <si>
    <t>7149-693-754/802/902
Made in China 女套衫 翻单2</t>
  </si>
  <si>
    <t>82941
83260</t>
  </si>
  <si>
    <t>RBSKJSD00102
工厂：通辉</t>
  </si>
  <si>
    <t>7263-693-712/902
Made in China 女套衫</t>
  </si>
  <si>
    <t>RBSKJSD00111
工厂：通辉</t>
  </si>
  <si>
    <t>7263-693-712
Made in China 女套衫 翻单1</t>
  </si>
  <si>
    <t>82255
83290</t>
  </si>
  <si>
    <t>RBSKJSD00108
工厂：大正</t>
  </si>
  <si>
    <t>7326-693-401
Made in China 男上装</t>
  </si>
  <si>
    <t>白色织标WLBCGEN020(06B）-85*20mm</t>
  </si>
  <si>
    <t>82972
83412</t>
  </si>
  <si>
    <t>RBSKJSD00103
工厂:大正</t>
  </si>
  <si>
    <t>7264-693-500
Made in China 女套衫</t>
  </si>
  <si>
    <t>RBSKJSD0091
工厂:淮北景悦</t>
  </si>
  <si>
    <t>7108-693-754/802
Made in China 女上装 翻单4</t>
  </si>
  <si>
    <t>RBSKJSD00139
工厂:淮北景悦</t>
  </si>
  <si>
    <t>7108-693
Made in China 女上装 补单</t>
  </si>
  <si>
    <t>RBSKJSD00121
工厂：圣琪</t>
  </si>
  <si>
    <t>7109-693-712/800
Made in China 女翻领套衫 翻单5</t>
  </si>
  <si>
    <t>RBSKJSD0092
工厂：通辉</t>
  </si>
  <si>
    <t>7120-693-712/800/812
Made in China 女套衫 翻单5</t>
  </si>
  <si>
    <t>白色缎带洗标CLBCGEN003*6页-60*25mm（加页码）</t>
  </si>
  <si>
    <t>RBSKJSD00101
工厂：通辉</t>
  </si>
  <si>
    <t>7262-693-500/605/802
Made in China 女开衫 翻单3</t>
  </si>
  <si>
    <t>补单</t>
  </si>
  <si>
    <t>RBSKJSD00128
工厂：通辉</t>
  </si>
  <si>
    <t>7262-693
Made in China 女开衫补单</t>
  </si>
  <si>
    <t>79924
81220
81217</t>
  </si>
  <si>
    <t>RBSKJSD0064
工厂：正信</t>
  </si>
  <si>
    <t>7022-693-600/712
Made in China 女开衫</t>
  </si>
  <si>
    <t>RBSKJSD0080
工厂：正信</t>
  </si>
  <si>
    <t>7022-693-600/712
Made in China 女开衫 翻单1</t>
  </si>
  <si>
    <t>RBSKJSD00142
工厂：正信</t>
  </si>
  <si>
    <t>6985-693-400/802
Made in China 女开衫 翻单11</t>
  </si>
  <si>
    <t>BKKBXM24002 空白标（60*25mm）</t>
  </si>
  <si>
    <t>北京凌鼎贸易有限公司</t>
  </si>
  <si>
    <t>84317
84601
84318
84602</t>
  </si>
  <si>
    <t>RBSKJSD00117
工厂：鸿展</t>
  </si>
  <si>
    <t>7335-693-205
Made in China 男套衫</t>
  </si>
  <si>
    <t>缎带BSK警告标  ADBCGEN002-120*55mm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</si>
</sst>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_ "/>
    <numFmt numFmtId="180" formatCode="\¥#,##0.00_);[Red]\(\¥#,##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58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79" fontId="0" fillId="0" borderId="0" xfId="0" applyNumberFormat="1" applyFill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8" fontId="12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" fontId="13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zoomScale="115" zoomScaleNormal="115" zoomScaleSheetLayoutView="130" topLeftCell="A9" workbookViewId="0">
      <selection activeCell="E31" sqref="E31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45853</v>
      </c>
      <c r="B3" s="14" t="s">
        <v>9</v>
      </c>
      <c r="C3" s="15" t="s">
        <v>10</v>
      </c>
      <c r="D3" s="14" t="s">
        <v>11</v>
      </c>
      <c r="E3" s="16" t="s">
        <v>12</v>
      </c>
      <c r="F3" s="17">
        <v>36749</v>
      </c>
      <c r="G3" s="20">
        <v>0.28</v>
      </c>
      <c r="H3" s="22">
        <f t="shared" ref="H3:H18" si="0">F3*G3</f>
        <v>10289.72</v>
      </c>
    </row>
    <row r="4" spans="1:8">
      <c r="A4" s="13"/>
      <c r="B4" s="14"/>
      <c r="C4" s="15"/>
      <c r="D4" s="14"/>
      <c r="E4" s="20" t="s">
        <v>13</v>
      </c>
      <c r="F4" s="17">
        <v>36749</v>
      </c>
      <c r="G4" s="20">
        <v>0.1</v>
      </c>
      <c r="H4" s="22">
        <f t="shared" si="0"/>
        <v>3674.9</v>
      </c>
    </row>
    <row r="5" spans="1:8">
      <c r="A5" s="13"/>
      <c r="B5" s="20"/>
      <c r="C5" s="21"/>
      <c r="D5" s="14"/>
      <c r="E5" s="16" t="s">
        <v>14</v>
      </c>
      <c r="F5" s="17">
        <v>1783</v>
      </c>
      <c r="G5" s="20">
        <v>0.24</v>
      </c>
      <c r="H5" s="22">
        <f t="shared" si="0"/>
        <v>427.92</v>
      </c>
    </row>
    <row r="6" spans="1:8">
      <c r="A6" s="13">
        <v>45852</v>
      </c>
      <c r="B6" s="20"/>
      <c r="C6" s="21"/>
      <c r="D6" s="14"/>
      <c r="E6" s="20" t="s">
        <v>15</v>
      </c>
      <c r="F6" s="20">
        <v>36749</v>
      </c>
      <c r="G6" s="20">
        <v>0.13</v>
      </c>
      <c r="H6" s="22">
        <f t="shared" si="0"/>
        <v>4777.37</v>
      </c>
    </row>
    <row r="7" spans="1:8">
      <c r="A7" s="13">
        <v>45855</v>
      </c>
      <c r="B7" s="20"/>
      <c r="C7" s="21"/>
      <c r="D7" s="14"/>
      <c r="E7" s="20" t="s">
        <v>16</v>
      </c>
      <c r="F7" s="20">
        <v>183745</v>
      </c>
      <c r="G7" s="20">
        <v>0.042</v>
      </c>
      <c r="H7" s="22">
        <f t="shared" si="0"/>
        <v>7717.29</v>
      </c>
    </row>
    <row r="8" spans="1:8">
      <c r="A8" s="13">
        <v>45852</v>
      </c>
      <c r="B8" s="20"/>
      <c r="C8" s="21"/>
      <c r="D8" s="14"/>
      <c r="E8" s="14" t="s">
        <v>17</v>
      </c>
      <c r="F8" s="17">
        <v>36749</v>
      </c>
      <c r="G8" s="20">
        <v>0.58</v>
      </c>
      <c r="H8" s="22">
        <f t="shared" si="0"/>
        <v>21314.42</v>
      </c>
    </row>
    <row r="9" ht="28" spans="1:8">
      <c r="A9" s="13">
        <v>45860</v>
      </c>
      <c r="B9" s="20"/>
      <c r="C9" s="21"/>
      <c r="D9" s="14"/>
      <c r="E9" s="16" t="s">
        <v>18</v>
      </c>
      <c r="F9" s="17">
        <v>36749</v>
      </c>
      <c r="G9" s="20">
        <v>0.28</v>
      </c>
      <c r="H9" s="22">
        <f t="shared" si="0"/>
        <v>10289.72</v>
      </c>
    </row>
    <row r="10" spans="1:8">
      <c r="A10" s="13">
        <v>45857</v>
      </c>
      <c r="B10" s="20"/>
      <c r="C10" s="21"/>
      <c r="D10" s="14"/>
      <c r="E10" s="20" t="s">
        <v>19</v>
      </c>
      <c r="F10" s="20">
        <v>1270</v>
      </c>
      <c r="G10" s="20">
        <v>0.13</v>
      </c>
      <c r="H10" s="22">
        <f t="shared" si="0"/>
        <v>165.1</v>
      </c>
    </row>
    <row r="11" spans="1:8">
      <c r="A11" s="13"/>
      <c r="B11" s="20"/>
      <c r="C11" s="21"/>
      <c r="D11" s="14"/>
      <c r="E11" s="20" t="s">
        <v>16</v>
      </c>
      <c r="F11" s="20">
        <v>6350</v>
      </c>
      <c r="G11" s="20">
        <v>0.042</v>
      </c>
      <c r="H11" s="22">
        <f t="shared" si="0"/>
        <v>266.7</v>
      </c>
    </row>
    <row r="12" spans="1:8">
      <c r="A12" s="13">
        <v>45854</v>
      </c>
      <c r="B12" s="14" t="s">
        <v>20</v>
      </c>
      <c r="C12" s="15" t="s">
        <v>21</v>
      </c>
      <c r="D12" s="14" t="s">
        <v>22</v>
      </c>
      <c r="E12" s="16" t="s">
        <v>12</v>
      </c>
      <c r="F12" s="17">
        <v>38843</v>
      </c>
      <c r="G12" s="20">
        <v>0.28</v>
      </c>
      <c r="H12" s="22">
        <f t="shared" si="0"/>
        <v>10876.04</v>
      </c>
    </row>
    <row r="13" spans="1:8">
      <c r="A13" s="13"/>
      <c r="B13" s="20"/>
      <c r="C13" s="21"/>
      <c r="D13" s="14"/>
      <c r="E13" s="20" t="s">
        <v>13</v>
      </c>
      <c r="F13" s="17">
        <v>38843</v>
      </c>
      <c r="G13" s="20">
        <v>0.1</v>
      </c>
      <c r="H13" s="22">
        <f t="shared" si="0"/>
        <v>3884.3</v>
      </c>
    </row>
    <row r="14" spans="1:8">
      <c r="A14" s="13">
        <v>45852</v>
      </c>
      <c r="B14" s="20"/>
      <c r="C14" s="21"/>
      <c r="D14" s="14"/>
      <c r="E14" s="45" t="s">
        <v>15</v>
      </c>
      <c r="F14" s="46">
        <v>38843</v>
      </c>
      <c r="G14" s="45">
        <v>0.13</v>
      </c>
      <c r="H14" s="22">
        <f t="shared" si="0"/>
        <v>5049.59</v>
      </c>
    </row>
    <row r="15" spans="1:8">
      <c r="A15" s="13">
        <v>45858</v>
      </c>
      <c r="B15" s="20"/>
      <c r="C15" s="21"/>
      <c r="D15" s="14"/>
      <c r="E15" s="20" t="s">
        <v>23</v>
      </c>
      <c r="F15" s="20">
        <v>155372</v>
      </c>
      <c r="G15" s="20">
        <v>0.042</v>
      </c>
      <c r="H15" s="22">
        <f t="shared" si="0"/>
        <v>6525.624</v>
      </c>
    </row>
    <row r="16" spans="1:8">
      <c r="A16" s="13">
        <v>45852</v>
      </c>
      <c r="B16" s="20"/>
      <c r="C16" s="21"/>
      <c r="D16" s="14"/>
      <c r="E16" s="20" t="s">
        <v>24</v>
      </c>
      <c r="F16" s="17">
        <v>38843</v>
      </c>
      <c r="G16" s="20">
        <v>0.03</v>
      </c>
      <c r="H16" s="22">
        <f t="shared" si="0"/>
        <v>1165.29</v>
      </c>
    </row>
    <row r="17" spans="1:8">
      <c r="A17" s="13"/>
      <c r="B17" s="20"/>
      <c r="C17" s="21"/>
      <c r="D17" s="14"/>
      <c r="E17" s="14" t="s">
        <v>17</v>
      </c>
      <c r="F17" s="17">
        <v>38843</v>
      </c>
      <c r="G17" s="20">
        <v>0.58</v>
      </c>
      <c r="H17" s="22">
        <f t="shared" si="0"/>
        <v>22528.94</v>
      </c>
    </row>
    <row r="18" spans="1:8">
      <c r="A18" s="13">
        <v>45831</v>
      </c>
      <c r="B18" s="20"/>
      <c r="C18" s="21"/>
      <c r="D18" s="14"/>
      <c r="E18" s="14" t="s">
        <v>17</v>
      </c>
      <c r="F18" s="17">
        <v>5500</v>
      </c>
      <c r="G18" s="20">
        <v>0.58</v>
      </c>
      <c r="H18" s="22">
        <f t="shared" si="0"/>
        <v>3190</v>
      </c>
    </row>
    <row r="19" ht="42" spans="1:8">
      <c r="A19" s="13">
        <v>45876</v>
      </c>
      <c r="B19" s="14" t="s">
        <v>20</v>
      </c>
      <c r="C19" s="15" t="s">
        <v>25</v>
      </c>
      <c r="D19" s="14" t="s">
        <v>26</v>
      </c>
      <c r="E19" s="20" t="s">
        <v>15</v>
      </c>
      <c r="F19" s="17">
        <v>3500</v>
      </c>
      <c r="G19" s="20">
        <v>0.13</v>
      </c>
      <c r="H19" s="22">
        <v>455</v>
      </c>
    </row>
    <row r="20" spans="8:8">
      <c r="H20" s="23">
        <f>SUM(H3:H19)</f>
        <v>112597.924</v>
      </c>
    </row>
    <row r="21" spans="7:9">
      <c r="G21" s="1" t="s">
        <v>27</v>
      </c>
      <c r="H21" s="2">
        <f>3957+949.68+791.4+1481.5+3407.45+1345.38+139.79+192.47</f>
        <v>12264.67</v>
      </c>
      <c r="I21" s="47">
        <v>12264.7</v>
      </c>
    </row>
    <row r="22" spans="8:8">
      <c r="H22" s="23">
        <f>H20+H21</f>
        <v>124862.594</v>
      </c>
    </row>
    <row r="26" ht="28.5" spans="1:10">
      <c r="A26" s="29" t="s">
        <v>28</v>
      </c>
      <c r="B26" s="29"/>
      <c r="C26" s="29"/>
      <c r="D26" s="29"/>
      <c r="E26" s="29"/>
      <c r="F26" s="29"/>
      <c r="G26" s="29"/>
      <c r="H26" s="29"/>
      <c r="I26" s="29"/>
      <c r="J26" s="29"/>
    </row>
    <row r="27" ht="29" spans="1:10">
      <c r="A27" s="30" t="s">
        <v>29</v>
      </c>
      <c r="B27" s="30" t="s">
        <v>30</v>
      </c>
      <c r="C27" s="30" t="s">
        <v>31</v>
      </c>
      <c r="D27" s="31" t="s">
        <v>32</v>
      </c>
      <c r="E27" s="30" t="s">
        <v>33</v>
      </c>
      <c r="F27" s="32" t="s">
        <v>34</v>
      </c>
      <c r="G27" s="30" t="s">
        <v>35</v>
      </c>
      <c r="H27" s="30" t="s">
        <v>36</v>
      </c>
      <c r="I27" s="31" t="s">
        <v>37</v>
      </c>
      <c r="J27" s="30" t="s">
        <v>38</v>
      </c>
    </row>
    <row r="28" ht="43" spans="1:10">
      <c r="A28" s="30"/>
      <c r="B28" s="30"/>
      <c r="C28" s="30"/>
      <c r="D28" s="33" t="s">
        <v>39</v>
      </c>
      <c r="E28" s="30"/>
      <c r="F28" s="34" t="s">
        <v>40</v>
      </c>
      <c r="G28" s="30"/>
      <c r="H28" s="30"/>
      <c r="I28" s="40" t="s">
        <v>41</v>
      </c>
      <c r="J28" s="30"/>
    </row>
    <row r="29" ht="35" spans="1:10">
      <c r="A29" s="35">
        <v>1</v>
      </c>
      <c r="B29" s="36">
        <v>45946</v>
      </c>
      <c r="C29" s="37" t="s">
        <v>42</v>
      </c>
      <c r="D29" s="38" t="s">
        <v>43</v>
      </c>
      <c r="E29" s="37" t="s">
        <v>44</v>
      </c>
      <c r="F29" s="37" t="s">
        <v>44</v>
      </c>
      <c r="G29" s="37" t="s">
        <v>44</v>
      </c>
      <c r="H29" s="37" t="s">
        <v>44</v>
      </c>
      <c r="I29" s="41">
        <v>112597.924</v>
      </c>
      <c r="J29" s="42"/>
    </row>
  </sheetData>
  <autoFilter xmlns:etc="http://www.wps.cn/officeDocument/2017/etCustomData" ref="A1:H22" etc:filterBottomFollowUsedRange="0">
    <extLst/>
  </autoFilter>
  <mergeCells count="19">
    <mergeCell ref="A1:H1"/>
    <mergeCell ref="A26:J26"/>
    <mergeCell ref="A3:A5"/>
    <mergeCell ref="A10:A11"/>
    <mergeCell ref="A12:A13"/>
    <mergeCell ref="A16:A17"/>
    <mergeCell ref="A27:A28"/>
    <mergeCell ref="B3:B11"/>
    <mergeCell ref="B12:B18"/>
    <mergeCell ref="B27:B28"/>
    <mergeCell ref="C3:C11"/>
    <mergeCell ref="C12:C18"/>
    <mergeCell ref="C27:C28"/>
    <mergeCell ref="D3:D11"/>
    <mergeCell ref="D12:D18"/>
    <mergeCell ref="E27:E28"/>
    <mergeCell ref="G27:G28"/>
    <mergeCell ref="H27:H28"/>
    <mergeCell ref="J27:J2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5" zoomScaleNormal="115" zoomScaleSheetLayoutView="130" workbookViewId="0">
      <selection activeCell="A11" sqref="A11:H14"/>
    </sheetView>
  </sheetViews>
  <sheetFormatPr defaultColWidth="8.72727272727273" defaultRowHeight="14" outlineLevelCol="7"/>
  <cols>
    <col min="1" max="1" width="16" style="43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43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44" t="s">
        <v>8</v>
      </c>
    </row>
    <row r="3" spans="1:8">
      <c r="A3" s="26">
        <v>45852</v>
      </c>
      <c r="B3" s="14" t="s">
        <v>45</v>
      </c>
      <c r="C3" s="15" t="s">
        <v>46</v>
      </c>
      <c r="D3" s="14" t="s">
        <v>47</v>
      </c>
      <c r="E3" s="16" t="s">
        <v>48</v>
      </c>
      <c r="F3" s="17">
        <v>44120</v>
      </c>
      <c r="G3" s="18">
        <v>0.28</v>
      </c>
      <c r="H3" s="19">
        <f t="shared" ref="H3:H22" si="0">F3*G3</f>
        <v>12353.6</v>
      </c>
    </row>
    <row r="4" spans="1:8">
      <c r="A4" s="27"/>
      <c r="B4" s="20"/>
      <c r="C4" s="21"/>
      <c r="D4" s="14"/>
      <c r="E4" s="20" t="s">
        <v>13</v>
      </c>
      <c r="F4" s="17">
        <v>44120</v>
      </c>
      <c r="G4" s="20">
        <v>0.1</v>
      </c>
      <c r="H4" s="19">
        <f t="shared" si="0"/>
        <v>4412</v>
      </c>
    </row>
    <row r="5" spans="1:8">
      <c r="A5" s="27"/>
      <c r="B5" s="20"/>
      <c r="C5" s="21"/>
      <c r="D5" s="14"/>
      <c r="E5" s="20" t="s">
        <v>15</v>
      </c>
      <c r="F5" s="20">
        <v>44120</v>
      </c>
      <c r="G5" s="20">
        <v>0.13</v>
      </c>
      <c r="H5" s="19">
        <f t="shared" si="0"/>
        <v>5735.6</v>
      </c>
    </row>
    <row r="6" spans="1:8">
      <c r="A6" s="26">
        <v>45858</v>
      </c>
      <c r="B6" s="20"/>
      <c r="C6" s="21"/>
      <c r="D6" s="14"/>
      <c r="E6" s="20" t="s">
        <v>23</v>
      </c>
      <c r="F6" s="20">
        <v>176480</v>
      </c>
      <c r="G6" s="20">
        <v>0.042</v>
      </c>
      <c r="H6" s="19">
        <f t="shared" si="0"/>
        <v>7412.16</v>
      </c>
    </row>
    <row r="7" spans="1:8">
      <c r="A7" s="26">
        <v>45855</v>
      </c>
      <c r="B7" s="14" t="s">
        <v>49</v>
      </c>
      <c r="C7" s="15" t="s">
        <v>50</v>
      </c>
      <c r="D7" s="14" t="s">
        <v>51</v>
      </c>
      <c r="E7" s="16" t="s">
        <v>48</v>
      </c>
      <c r="F7" s="17">
        <v>18906</v>
      </c>
      <c r="G7" s="18">
        <v>0.28</v>
      </c>
      <c r="H7" s="19">
        <f t="shared" si="0"/>
        <v>5293.68</v>
      </c>
    </row>
    <row r="8" spans="1:8">
      <c r="A8" s="27"/>
      <c r="B8" s="20"/>
      <c r="C8" s="21"/>
      <c r="D8" s="14"/>
      <c r="E8" s="20" t="s">
        <v>13</v>
      </c>
      <c r="F8" s="17">
        <v>18906</v>
      </c>
      <c r="G8" s="20">
        <v>0.1</v>
      </c>
      <c r="H8" s="19">
        <f t="shared" si="0"/>
        <v>1890.6</v>
      </c>
    </row>
    <row r="9" spans="1:8">
      <c r="A9" s="27"/>
      <c r="B9" s="20"/>
      <c r="C9" s="21"/>
      <c r="D9" s="14"/>
      <c r="E9" s="20" t="s">
        <v>15</v>
      </c>
      <c r="F9" s="17">
        <v>18906</v>
      </c>
      <c r="G9" s="20">
        <v>0.13</v>
      </c>
      <c r="H9" s="19">
        <f t="shared" si="0"/>
        <v>2457.78</v>
      </c>
    </row>
    <row r="10" spans="1:8">
      <c r="A10" s="26">
        <v>45858</v>
      </c>
      <c r="B10" s="20"/>
      <c r="C10" s="21"/>
      <c r="D10" s="14"/>
      <c r="E10" s="20" t="s">
        <v>23</v>
      </c>
      <c r="F10" s="20">
        <v>75624</v>
      </c>
      <c r="G10" s="20">
        <v>0.042</v>
      </c>
      <c r="H10" s="19">
        <f t="shared" si="0"/>
        <v>3176.208</v>
      </c>
    </row>
    <row r="11" spans="1:8">
      <c r="A11" s="26">
        <v>45855</v>
      </c>
      <c r="B11" s="14">
        <v>83991</v>
      </c>
      <c r="C11" s="15" t="s">
        <v>52</v>
      </c>
      <c r="D11" s="14" t="s">
        <v>53</v>
      </c>
      <c r="E11" s="16" t="s">
        <v>48</v>
      </c>
      <c r="F11" s="17">
        <v>5245</v>
      </c>
      <c r="G11" s="18">
        <v>0.28</v>
      </c>
      <c r="H11" s="19">
        <f t="shared" si="0"/>
        <v>1468.6</v>
      </c>
    </row>
    <row r="12" spans="1:8">
      <c r="A12" s="27"/>
      <c r="B12" s="20"/>
      <c r="C12" s="21"/>
      <c r="D12" s="14"/>
      <c r="E12" s="20" t="s">
        <v>13</v>
      </c>
      <c r="F12" s="17">
        <v>5245</v>
      </c>
      <c r="G12" s="20">
        <v>0.1</v>
      </c>
      <c r="H12" s="19">
        <f t="shared" si="0"/>
        <v>524.5</v>
      </c>
    </row>
    <row r="13" spans="1:8">
      <c r="A13" s="27"/>
      <c r="B13" s="20"/>
      <c r="C13" s="21"/>
      <c r="D13" s="14"/>
      <c r="E13" s="20" t="s">
        <v>15</v>
      </c>
      <c r="F13" s="17">
        <v>5245</v>
      </c>
      <c r="G13" s="20">
        <v>0.13</v>
      </c>
      <c r="H13" s="19">
        <f t="shared" si="0"/>
        <v>681.85</v>
      </c>
    </row>
    <row r="14" spans="1:8">
      <c r="A14" s="26">
        <v>45858</v>
      </c>
      <c r="B14" s="20"/>
      <c r="C14" s="21"/>
      <c r="D14" s="14"/>
      <c r="E14" s="20" t="s">
        <v>23</v>
      </c>
      <c r="F14" s="20">
        <v>20980</v>
      </c>
      <c r="G14" s="20">
        <v>0.042</v>
      </c>
      <c r="H14" s="19">
        <f t="shared" si="0"/>
        <v>881.16</v>
      </c>
    </row>
    <row r="15" spans="1:8">
      <c r="A15" s="26">
        <v>45852</v>
      </c>
      <c r="B15" s="14">
        <v>83993</v>
      </c>
      <c r="C15" s="15" t="s">
        <v>54</v>
      </c>
      <c r="D15" s="14" t="s">
        <v>55</v>
      </c>
      <c r="E15" s="16" t="s">
        <v>48</v>
      </c>
      <c r="F15" s="17">
        <v>25194</v>
      </c>
      <c r="G15" s="18">
        <v>0.28</v>
      </c>
      <c r="H15" s="19">
        <f t="shared" si="0"/>
        <v>7054.32</v>
      </c>
    </row>
    <row r="16" spans="1:8">
      <c r="A16" s="27"/>
      <c r="B16" s="20"/>
      <c r="C16" s="21"/>
      <c r="D16" s="14"/>
      <c r="E16" s="20" t="s">
        <v>13</v>
      </c>
      <c r="F16" s="17">
        <v>25194</v>
      </c>
      <c r="G16" s="20">
        <v>0.1</v>
      </c>
      <c r="H16" s="19">
        <f t="shared" si="0"/>
        <v>2519.4</v>
      </c>
    </row>
    <row r="17" spans="1:8">
      <c r="A17" s="28"/>
      <c r="B17" s="20"/>
      <c r="C17" s="21"/>
      <c r="D17" s="14"/>
      <c r="E17" s="20" t="s">
        <v>15</v>
      </c>
      <c r="F17" s="17">
        <v>25194</v>
      </c>
      <c r="G17" s="20">
        <v>0.13</v>
      </c>
      <c r="H17" s="19">
        <f t="shared" si="0"/>
        <v>3275.22</v>
      </c>
    </row>
    <row r="18" spans="1:8">
      <c r="A18" s="26">
        <v>45858</v>
      </c>
      <c r="B18" s="20"/>
      <c r="C18" s="21"/>
      <c r="D18" s="14"/>
      <c r="E18" s="20" t="s">
        <v>23</v>
      </c>
      <c r="F18" s="20">
        <v>100776</v>
      </c>
      <c r="G18" s="20">
        <v>0.042</v>
      </c>
      <c r="H18" s="19">
        <f t="shared" si="0"/>
        <v>4232.592</v>
      </c>
    </row>
    <row r="19" spans="1:8">
      <c r="A19" s="13">
        <v>45857</v>
      </c>
      <c r="B19" s="14">
        <v>84919</v>
      </c>
      <c r="C19" s="15" t="s">
        <v>56</v>
      </c>
      <c r="D19" s="14" t="s">
        <v>57</v>
      </c>
      <c r="E19" s="16" t="s">
        <v>48</v>
      </c>
      <c r="F19" s="17">
        <v>23098</v>
      </c>
      <c r="G19" s="18">
        <v>0.28</v>
      </c>
      <c r="H19" s="19">
        <f t="shared" si="0"/>
        <v>6467.44</v>
      </c>
    </row>
    <row r="20" spans="1:8">
      <c r="A20" s="13"/>
      <c r="B20" s="20"/>
      <c r="C20" s="21"/>
      <c r="D20" s="14"/>
      <c r="E20" s="20" t="s">
        <v>13</v>
      </c>
      <c r="F20" s="17">
        <v>23098</v>
      </c>
      <c r="G20" s="20">
        <v>0.1</v>
      </c>
      <c r="H20" s="19">
        <f t="shared" si="0"/>
        <v>2309.8</v>
      </c>
    </row>
    <row r="21" spans="1:8">
      <c r="A21" s="13">
        <v>45857</v>
      </c>
      <c r="B21" s="20"/>
      <c r="C21" s="21"/>
      <c r="D21" s="14"/>
      <c r="E21" s="20" t="s">
        <v>15</v>
      </c>
      <c r="F21" s="17">
        <v>23098</v>
      </c>
      <c r="G21" s="20">
        <v>0.13</v>
      </c>
      <c r="H21" s="19">
        <f t="shared" si="0"/>
        <v>3002.74</v>
      </c>
    </row>
    <row r="22" spans="1:8">
      <c r="A22" s="13">
        <v>45858</v>
      </c>
      <c r="B22" s="20"/>
      <c r="C22" s="21"/>
      <c r="D22" s="14"/>
      <c r="E22" s="20" t="s">
        <v>23</v>
      </c>
      <c r="F22" s="20">
        <v>92392</v>
      </c>
      <c r="G22" s="20">
        <v>0.042</v>
      </c>
      <c r="H22" s="22">
        <f t="shared" si="0"/>
        <v>3880.464</v>
      </c>
    </row>
    <row r="23" spans="8:8">
      <c r="H23" s="23">
        <f>SUM(H3:H22)</f>
        <v>79029.714</v>
      </c>
    </row>
  </sheetData>
  <autoFilter xmlns:etc="http://www.wps.cn/officeDocument/2017/etCustomData" ref="A1:H23" etc:filterBottomFollowUsedRange="0">
    <extLst/>
  </autoFilter>
  <mergeCells count="21">
    <mergeCell ref="A1:H1"/>
    <mergeCell ref="A3:A5"/>
    <mergeCell ref="A7:A9"/>
    <mergeCell ref="A11:A13"/>
    <mergeCell ref="A15:A17"/>
    <mergeCell ref="A19:A20"/>
    <mergeCell ref="B3:B6"/>
    <mergeCell ref="B7:B10"/>
    <mergeCell ref="B11:B14"/>
    <mergeCell ref="B15:B18"/>
    <mergeCell ref="B19:B22"/>
    <mergeCell ref="C3:C6"/>
    <mergeCell ref="C7:C10"/>
    <mergeCell ref="C11:C14"/>
    <mergeCell ref="C15:C18"/>
    <mergeCell ref="C19:C22"/>
    <mergeCell ref="D3:D6"/>
    <mergeCell ref="D7:D10"/>
    <mergeCell ref="D11:D14"/>
    <mergeCell ref="D15:D18"/>
    <mergeCell ref="D19:D2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130" workbookViewId="0">
      <selection activeCell="A3" sqref="A3:H10"/>
    </sheetView>
  </sheetViews>
  <sheetFormatPr defaultColWidth="8.72727272727273" defaultRowHeight="14" outlineLevelCol="7"/>
  <cols>
    <col min="1" max="1" width="16" style="43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43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44" t="s">
        <v>8</v>
      </c>
    </row>
    <row r="3" s="1" customFormat="1" spans="1:8">
      <c r="A3" s="13">
        <v>45857</v>
      </c>
      <c r="B3" s="14" t="s">
        <v>58</v>
      </c>
      <c r="C3" s="15" t="s">
        <v>59</v>
      </c>
      <c r="D3" s="14" t="s">
        <v>60</v>
      </c>
      <c r="E3" s="16" t="s">
        <v>48</v>
      </c>
      <c r="F3" s="17">
        <v>34668</v>
      </c>
      <c r="G3" s="20">
        <v>0.28</v>
      </c>
      <c r="H3" s="22">
        <v>9707.04</v>
      </c>
    </row>
    <row r="4" s="1" customFormat="1" spans="1:8">
      <c r="A4" s="13"/>
      <c r="B4" s="20"/>
      <c r="C4" s="21"/>
      <c r="D4" s="14"/>
      <c r="E4" s="20" t="s">
        <v>13</v>
      </c>
      <c r="F4" s="17">
        <v>34668</v>
      </c>
      <c r="G4" s="20">
        <v>0.1</v>
      </c>
      <c r="H4" s="22">
        <v>3466.8</v>
      </c>
    </row>
    <row r="5" s="1" customFormat="1" spans="1:8">
      <c r="A5" s="13">
        <v>45852</v>
      </c>
      <c r="B5" s="20"/>
      <c r="C5" s="21"/>
      <c r="D5" s="14"/>
      <c r="E5" s="20" t="s">
        <v>15</v>
      </c>
      <c r="F5" s="17">
        <v>34668</v>
      </c>
      <c r="G5" s="20">
        <v>0.13</v>
      </c>
      <c r="H5" s="22">
        <v>4506.84</v>
      </c>
    </row>
    <row r="6" s="1" customFormat="1" spans="1:8">
      <c r="A6" s="13">
        <v>45861</v>
      </c>
      <c r="B6" s="20"/>
      <c r="C6" s="21"/>
      <c r="D6" s="14"/>
      <c r="E6" s="20" t="s">
        <v>23</v>
      </c>
      <c r="F6" s="20">
        <v>138672</v>
      </c>
      <c r="G6" s="20">
        <v>0.042</v>
      </c>
      <c r="H6" s="22">
        <v>5824.224</v>
      </c>
    </row>
    <row r="7" s="1" customFormat="1" spans="1:8">
      <c r="A7" s="13">
        <v>45857</v>
      </c>
      <c r="B7" s="14">
        <v>83997</v>
      </c>
      <c r="C7" s="15" t="s">
        <v>61</v>
      </c>
      <c r="D7" s="14" t="s">
        <v>62</v>
      </c>
      <c r="E7" s="16" t="s">
        <v>48</v>
      </c>
      <c r="F7" s="17">
        <v>10499</v>
      </c>
      <c r="G7" s="20">
        <v>0.28</v>
      </c>
      <c r="H7" s="22">
        <v>2939.72</v>
      </c>
    </row>
    <row r="8" s="1" customFormat="1" spans="1:8">
      <c r="A8" s="13"/>
      <c r="B8" s="20"/>
      <c r="C8" s="21"/>
      <c r="D8" s="14"/>
      <c r="E8" s="20" t="s">
        <v>13</v>
      </c>
      <c r="F8" s="17">
        <v>10499</v>
      </c>
      <c r="G8" s="20">
        <v>0.1</v>
      </c>
      <c r="H8" s="22">
        <v>1049.9</v>
      </c>
    </row>
    <row r="9" s="1" customFormat="1" spans="1:8">
      <c r="A9" s="13">
        <v>45852</v>
      </c>
      <c r="B9" s="20"/>
      <c r="C9" s="21"/>
      <c r="D9" s="14"/>
      <c r="E9" s="20" t="s">
        <v>15</v>
      </c>
      <c r="F9" s="17">
        <v>10499</v>
      </c>
      <c r="G9" s="20">
        <v>0.13</v>
      </c>
      <c r="H9" s="22">
        <v>1364.87</v>
      </c>
    </row>
    <row r="10" s="1" customFormat="1" spans="1:8">
      <c r="A10" s="13">
        <v>45861</v>
      </c>
      <c r="B10" s="20"/>
      <c r="C10" s="21"/>
      <c r="D10" s="14"/>
      <c r="E10" s="20" t="s">
        <v>23</v>
      </c>
      <c r="F10" s="20">
        <v>41996</v>
      </c>
      <c r="G10" s="20">
        <v>0.042</v>
      </c>
      <c r="H10" s="22">
        <v>1763.832</v>
      </c>
    </row>
    <row r="11" s="1" customFormat="1" spans="1:8">
      <c r="A11" s="43"/>
      <c r="H11" s="23">
        <f>SUM(H3:H10)</f>
        <v>30623.226</v>
      </c>
    </row>
    <row r="12" s="1" customFormat="1" spans="1:8">
      <c r="A12" s="43"/>
      <c r="H12" s="43"/>
    </row>
    <row r="13" s="1" customFormat="1" spans="1:8">
      <c r="A13" s="43"/>
      <c r="H13" s="43"/>
    </row>
    <row r="14" s="1" customFormat="1" spans="1:8">
      <c r="A14" s="43"/>
      <c r="H14" s="43"/>
    </row>
    <row r="15" s="1" customFormat="1" spans="1:8">
      <c r="A15" s="43"/>
      <c r="H15" s="43"/>
    </row>
    <row r="16" s="1" customFormat="1" spans="1:8">
      <c r="A16" s="43"/>
      <c r="H16" s="43"/>
    </row>
    <row r="17" s="1" customFormat="1" spans="1:8">
      <c r="A17" s="43"/>
      <c r="H17" s="43"/>
    </row>
    <row r="18" s="1" customFormat="1" spans="1:8">
      <c r="A18" s="43"/>
      <c r="H18" s="43"/>
    </row>
  </sheetData>
  <autoFilter xmlns:etc="http://www.wps.cn/officeDocument/2017/etCustomData" ref="A1:H11" etc:filterBottomFollowUsedRange="0">
    <extLst/>
  </autoFilter>
  <mergeCells count="9">
    <mergeCell ref="A1:H1"/>
    <mergeCell ref="A3:A4"/>
    <mergeCell ref="A7:A8"/>
    <mergeCell ref="B3:B6"/>
    <mergeCell ref="B7:B10"/>
    <mergeCell ref="C3:C6"/>
    <mergeCell ref="C7:C10"/>
    <mergeCell ref="D3:D6"/>
    <mergeCell ref="D7:D10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zoomScale="115" zoomScaleNormal="115" zoomScaleSheetLayoutView="130" topLeftCell="A69" workbookViewId="0">
      <selection activeCell="E95" sqref="E95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45846</v>
      </c>
      <c r="B3" s="14" t="s">
        <v>63</v>
      </c>
      <c r="C3" s="15" t="s">
        <v>64</v>
      </c>
      <c r="D3" s="14" t="s">
        <v>65</v>
      </c>
      <c r="E3" s="16" t="s">
        <v>48</v>
      </c>
      <c r="F3" s="17">
        <f>4687+12</f>
        <v>4699</v>
      </c>
      <c r="G3" s="18">
        <v>0.28</v>
      </c>
      <c r="H3" s="24">
        <f t="shared" ref="H3:H10" si="0">F3*G3</f>
        <v>1315.72</v>
      </c>
    </row>
    <row r="4" spans="1:8">
      <c r="A4" s="13"/>
      <c r="B4" s="20"/>
      <c r="C4" s="21"/>
      <c r="D4" s="14"/>
      <c r="E4" s="20" t="s">
        <v>13</v>
      </c>
      <c r="F4" s="17">
        <f>4687+12</f>
        <v>4699</v>
      </c>
      <c r="G4" s="20">
        <v>0.1</v>
      </c>
      <c r="H4" s="24">
        <f t="shared" si="0"/>
        <v>469.9</v>
      </c>
    </row>
    <row r="5" spans="1:8">
      <c r="A5" s="13">
        <v>45845</v>
      </c>
      <c r="B5" s="20"/>
      <c r="C5" s="21"/>
      <c r="D5" s="14"/>
      <c r="E5" s="20" t="s">
        <v>66</v>
      </c>
      <c r="F5" s="17">
        <f>4687+12</f>
        <v>4699</v>
      </c>
      <c r="G5" s="20">
        <v>0.158</v>
      </c>
      <c r="H5" s="24">
        <f t="shared" si="0"/>
        <v>742.442</v>
      </c>
    </row>
    <row r="6" spans="1:8">
      <c r="A6" s="13">
        <v>45857</v>
      </c>
      <c r="B6" s="20"/>
      <c r="C6" s="21"/>
      <c r="D6" s="14"/>
      <c r="E6" s="20" t="s">
        <v>23</v>
      </c>
      <c r="F6" s="20">
        <f>F5*4</f>
        <v>18796</v>
      </c>
      <c r="G6" s="20">
        <v>0.042</v>
      </c>
      <c r="H6" s="25">
        <f t="shared" si="0"/>
        <v>789.432</v>
      </c>
    </row>
    <row r="7" spans="1:8">
      <c r="A7" s="13">
        <v>45855</v>
      </c>
      <c r="B7" s="14" t="s">
        <v>67</v>
      </c>
      <c r="C7" s="15" t="s">
        <v>68</v>
      </c>
      <c r="D7" s="14" t="s">
        <v>69</v>
      </c>
      <c r="E7" s="16" t="s">
        <v>48</v>
      </c>
      <c r="F7" s="17">
        <f t="shared" ref="F7:F9" si="1">10499+10</f>
        <v>10509</v>
      </c>
      <c r="G7" s="20">
        <v>0.28</v>
      </c>
      <c r="H7" s="25">
        <f t="shared" si="0"/>
        <v>2942.52</v>
      </c>
    </row>
    <row r="8" spans="1:8">
      <c r="A8" s="13"/>
      <c r="B8" s="20"/>
      <c r="C8" s="21"/>
      <c r="D8" s="14"/>
      <c r="E8" s="20" t="s">
        <v>13</v>
      </c>
      <c r="F8" s="17">
        <f t="shared" si="1"/>
        <v>10509</v>
      </c>
      <c r="G8" s="20">
        <v>0.1</v>
      </c>
      <c r="H8" s="25">
        <f t="shared" si="0"/>
        <v>1050.9</v>
      </c>
    </row>
    <row r="9" spans="1:8">
      <c r="A9" s="13">
        <v>45852</v>
      </c>
      <c r="B9" s="20"/>
      <c r="C9" s="21"/>
      <c r="D9" s="14"/>
      <c r="E9" s="20" t="s">
        <v>15</v>
      </c>
      <c r="F9" s="17">
        <f t="shared" si="1"/>
        <v>10509</v>
      </c>
      <c r="G9" s="20">
        <v>0.13</v>
      </c>
      <c r="H9" s="25">
        <f t="shared" si="0"/>
        <v>1366.17</v>
      </c>
    </row>
    <row r="10" spans="1:8">
      <c r="A10" s="13">
        <v>45866</v>
      </c>
      <c r="B10" s="20"/>
      <c r="C10" s="21"/>
      <c r="D10" s="14"/>
      <c r="E10" s="20" t="s">
        <v>23</v>
      </c>
      <c r="F10" s="20">
        <f>10509*4</f>
        <v>42036</v>
      </c>
      <c r="G10" s="20">
        <v>0.042</v>
      </c>
      <c r="H10" s="25">
        <f t="shared" si="0"/>
        <v>1765.512</v>
      </c>
    </row>
    <row r="11" spans="8:8">
      <c r="H11" s="23">
        <f>SUM(H3:H10)</f>
        <v>10442.596</v>
      </c>
    </row>
    <row r="14" spans="1:8">
      <c r="A14" s="26">
        <v>45827</v>
      </c>
      <c r="B14" s="14">
        <v>82790</v>
      </c>
      <c r="C14" s="15" t="s">
        <v>70</v>
      </c>
      <c r="D14" s="14" t="s">
        <v>71</v>
      </c>
      <c r="E14" s="16" t="s">
        <v>12</v>
      </c>
      <c r="F14" s="17">
        <v>15743</v>
      </c>
      <c r="G14" s="18">
        <v>0.28</v>
      </c>
      <c r="H14" s="24">
        <f t="shared" ref="H14:H19" si="2">F14*G14</f>
        <v>4408.04</v>
      </c>
    </row>
    <row r="15" spans="1:8">
      <c r="A15" s="27"/>
      <c r="B15" s="20"/>
      <c r="C15" s="21"/>
      <c r="D15" s="14"/>
      <c r="E15" s="20" t="s">
        <v>13</v>
      </c>
      <c r="F15" s="17">
        <v>15743</v>
      </c>
      <c r="G15" s="20">
        <v>0.1</v>
      </c>
      <c r="H15" s="24">
        <f t="shared" si="2"/>
        <v>1574.3</v>
      </c>
    </row>
    <row r="16" spans="1:8">
      <c r="A16" s="27"/>
      <c r="B16" s="20"/>
      <c r="C16" s="21"/>
      <c r="D16" s="14"/>
      <c r="E16" s="20" t="s">
        <v>15</v>
      </c>
      <c r="F16" s="17">
        <v>15743</v>
      </c>
      <c r="G16" s="20">
        <v>0.13</v>
      </c>
      <c r="H16" s="24">
        <f t="shared" si="2"/>
        <v>2046.59</v>
      </c>
    </row>
    <row r="17" spans="1:8">
      <c r="A17" s="27"/>
      <c r="B17" s="20"/>
      <c r="C17" s="21"/>
      <c r="D17" s="14"/>
      <c r="E17" s="20" t="s">
        <v>23</v>
      </c>
      <c r="F17" s="20">
        <f>15743*4</f>
        <v>62972</v>
      </c>
      <c r="G17" s="20">
        <v>0.042</v>
      </c>
      <c r="H17" s="24">
        <f t="shared" si="2"/>
        <v>2644.824</v>
      </c>
    </row>
    <row r="18" spans="1:8">
      <c r="A18" s="28"/>
      <c r="B18" s="20"/>
      <c r="C18" s="21"/>
      <c r="D18" s="14"/>
      <c r="E18" s="14" t="s">
        <v>17</v>
      </c>
      <c r="F18" s="17">
        <v>15743</v>
      </c>
      <c r="G18" s="20">
        <v>0.58</v>
      </c>
      <c r="H18" s="25">
        <f t="shared" si="2"/>
        <v>9130.94</v>
      </c>
    </row>
    <row r="19" ht="42" spans="1:8">
      <c r="A19" s="13">
        <v>45873</v>
      </c>
      <c r="B19" s="14">
        <v>82790</v>
      </c>
      <c r="C19" s="15" t="s">
        <v>72</v>
      </c>
      <c r="D19" s="14" t="s">
        <v>73</v>
      </c>
      <c r="E19" s="14" t="s">
        <v>17</v>
      </c>
      <c r="F19" s="17">
        <v>5000</v>
      </c>
      <c r="G19" s="20">
        <v>0.58</v>
      </c>
      <c r="H19" s="25">
        <f t="shared" si="2"/>
        <v>2900</v>
      </c>
    </row>
    <row r="20" spans="8:8">
      <c r="H20" s="23">
        <f>SUM(H14:H19)</f>
        <v>22704.694</v>
      </c>
    </row>
    <row r="22" spans="1:8">
      <c r="A22" s="13">
        <v>45857</v>
      </c>
      <c r="B22" s="14">
        <v>84917</v>
      </c>
      <c r="C22" s="15" t="s">
        <v>74</v>
      </c>
      <c r="D22" s="14" t="s">
        <v>75</v>
      </c>
      <c r="E22" s="16" t="s">
        <v>12</v>
      </c>
      <c r="F22" s="17">
        <v>4192</v>
      </c>
      <c r="G22" s="18">
        <v>0.28</v>
      </c>
      <c r="H22" s="24">
        <f t="shared" ref="H22:H26" si="3">F22*G22</f>
        <v>1173.76</v>
      </c>
    </row>
    <row r="23" spans="1:8">
      <c r="A23" s="13"/>
      <c r="B23" s="20"/>
      <c r="C23" s="21"/>
      <c r="D23" s="14"/>
      <c r="E23" s="20" t="s">
        <v>13</v>
      </c>
      <c r="F23" s="17">
        <v>4192</v>
      </c>
      <c r="G23" s="20">
        <v>0.1</v>
      </c>
      <c r="H23" s="25">
        <f t="shared" si="3"/>
        <v>419.2</v>
      </c>
    </row>
    <row r="24" spans="1:8">
      <c r="A24" s="13">
        <v>45856</v>
      </c>
      <c r="B24" s="20"/>
      <c r="C24" s="21"/>
      <c r="D24" s="14"/>
      <c r="E24" s="20" t="s">
        <v>15</v>
      </c>
      <c r="F24" s="17">
        <v>4192</v>
      </c>
      <c r="G24" s="20">
        <v>0.13</v>
      </c>
      <c r="H24" s="25">
        <f t="shared" si="3"/>
        <v>544.96</v>
      </c>
    </row>
    <row r="25" spans="1:8">
      <c r="A25" s="13"/>
      <c r="B25" s="20"/>
      <c r="C25" s="21"/>
      <c r="D25" s="14"/>
      <c r="E25" s="20" t="s">
        <v>23</v>
      </c>
      <c r="F25" s="20">
        <f>4192*4</f>
        <v>16768</v>
      </c>
      <c r="G25" s="20">
        <v>0.042</v>
      </c>
      <c r="H25" s="25">
        <f t="shared" si="3"/>
        <v>704.256</v>
      </c>
    </row>
    <row r="26" spans="1:8">
      <c r="A26" s="13"/>
      <c r="B26" s="20"/>
      <c r="C26" s="21"/>
      <c r="D26" s="14"/>
      <c r="E26" s="14" t="s">
        <v>17</v>
      </c>
      <c r="F26" s="17">
        <v>4192</v>
      </c>
      <c r="G26" s="20">
        <v>0.58</v>
      </c>
      <c r="H26" s="25">
        <f t="shared" si="3"/>
        <v>2431.36</v>
      </c>
    </row>
    <row r="27" spans="8:8">
      <c r="H27" s="23">
        <f>SUM(H22:H26)</f>
        <v>5273.536</v>
      </c>
    </row>
    <row r="28" spans="7:8">
      <c r="G28" s="1" t="s">
        <v>27</v>
      </c>
      <c r="H28" s="2">
        <f>16858.5+4046.04+3371.7+5862.6+13483.98+5731.89+1215.5+1673.52</f>
        <v>52243.73</v>
      </c>
    </row>
    <row r="29" spans="8:8">
      <c r="H29" s="23">
        <f>H27+H28</f>
        <v>57517.266</v>
      </c>
    </row>
    <row r="31" spans="1:8">
      <c r="A31" s="13">
        <v>45857</v>
      </c>
      <c r="B31" s="14" t="s">
        <v>58</v>
      </c>
      <c r="C31" s="15" t="s">
        <v>59</v>
      </c>
      <c r="D31" s="14" t="s">
        <v>60</v>
      </c>
      <c r="E31" s="16" t="s">
        <v>48</v>
      </c>
      <c r="F31" s="17">
        <v>34668</v>
      </c>
      <c r="G31" s="20">
        <v>0.28</v>
      </c>
      <c r="H31" s="25">
        <v>9707.04</v>
      </c>
    </row>
    <row r="32" spans="1:8">
      <c r="A32" s="13"/>
      <c r="B32" s="20"/>
      <c r="C32" s="21"/>
      <c r="D32" s="14"/>
      <c r="E32" s="20" t="s">
        <v>13</v>
      </c>
      <c r="F32" s="17">
        <v>34668</v>
      </c>
      <c r="G32" s="20">
        <v>0.1</v>
      </c>
      <c r="H32" s="25">
        <v>3466.8</v>
      </c>
    </row>
    <row r="33" spans="1:8">
      <c r="A33" s="13">
        <v>45852</v>
      </c>
      <c r="B33" s="20"/>
      <c r="C33" s="21"/>
      <c r="D33" s="14"/>
      <c r="E33" s="20" t="s">
        <v>15</v>
      </c>
      <c r="F33" s="17">
        <v>34668</v>
      </c>
      <c r="G33" s="20">
        <v>0.13</v>
      </c>
      <c r="H33" s="25">
        <v>4506.84</v>
      </c>
    </row>
    <row r="34" spans="1:8">
      <c r="A34" s="13">
        <v>45861</v>
      </c>
      <c r="B34" s="20"/>
      <c r="C34" s="21"/>
      <c r="D34" s="14"/>
      <c r="E34" s="20" t="s">
        <v>23</v>
      </c>
      <c r="F34" s="20">
        <v>138672</v>
      </c>
      <c r="G34" s="20">
        <v>0.042</v>
      </c>
      <c r="H34" s="25">
        <v>5824.224</v>
      </c>
    </row>
    <row r="35" spans="1:8">
      <c r="A35" s="13">
        <v>45857</v>
      </c>
      <c r="B35" s="14">
        <v>83997</v>
      </c>
      <c r="C35" s="15" t="s">
        <v>61</v>
      </c>
      <c r="D35" s="14" t="s">
        <v>62</v>
      </c>
      <c r="E35" s="16" t="s">
        <v>48</v>
      </c>
      <c r="F35" s="17">
        <v>10499</v>
      </c>
      <c r="G35" s="20">
        <v>0.28</v>
      </c>
      <c r="H35" s="25">
        <v>2939.72</v>
      </c>
    </row>
    <row r="36" spans="1:8">
      <c r="A36" s="13"/>
      <c r="B36" s="20"/>
      <c r="C36" s="21"/>
      <c r="D36" s="14"/>
      <c r="E36" s="20" t="s">
        <v>13</v>
      </c>
      <c r="F36" s="17">
        <v>10499</v>
      </c>
      <c r="G36" s="20">
        <v>0.1</v>
      </c>
      <c r="H36" s="25">
        <v>1049.9</v>
      </c>
    </row>
    <row r="37" spans="1:8">
      <c r="A37" s="13">
        <v>45852</v>
      </c>
      <c r="B37" s="20"/>
      <c r="C37" s="21"/>
      <c r="D37" s="14"/>
      <c r="E37" s="20" t="s">
        <v>15</v>
      </c>
      <c r="F37" s="17">
        <v>10499</v>
      </c>
      <c r="G37" s="20">
        <v>0.13</v>
      </c>
      <c r="H37" s="25">
        <v>1364.87</v>
      </c>
    </row>
    <row r="38" spans="1:8">
      <c r="A38" s="13">
        <v>45861</v>
      </c>
      <c r="B38" s="20"/>
      <c r="C38" s="21"/>
      <c r="D38" s="14"/>
      <c r="E38" s="20" t="s">
        <v>23</v>
      </c>
      <c r="F38" s="20">
        <v>41996</v>
      </c>
      <c r="G38" s="20">
        <v>0.042</v>
      </c>
      <c r="H38" s="25">
        <v>1763.832</v>
      </c>
    </row>
    <row r="39" spans="1:8">
      <c r="A39" s="13">
        <v>45827</v>
      </c>
      <c r="B39" s="14">
        <v>82795</v>
      </c>
      <c r="C39" s="15" t="s">
        <v>76</v>
      </c>
      <c r="D39" s="14" t="s">
        <v>77</v>
      </c>
      <c r="E39" s="16" t="s">
        <v>12</v>
      </c>
      <c r="F39" s="17">
        <v>25197</v>
      </c>
      <c r="G39" s="20">
        <v>0.28</v>
      </c>
      <c r="H39" s="25">
        <f t="shared" ref="H39:H49" si="4">F39*G39</f>
        <v>7055.16</v>
      </c>
    </row>
    <row r="40" spans="1:8">
      <c r="A40" s="13"/>
      <c r="B40" s="20"/>
      <c r="C40" s="21"/>
      <c r="D40" s="14"/>
      <c r="E40" s="20" t="s">
        <v>13</v>
      </c>
      <c r="F40" s="17">
        <v>25197</v>
      </c>
      <c r="G40" s="20">
        <v>0.1</v>
      </c>
      <c r="H40" s="25">
        <f t="shared" si="4"/>
        <v>2519.7</v>
      </c>
    </row>
    <row r="41" spans="1:8">
      <c r="A41" s="13"/>
      <c r="B41" s="20"/>
      <c r="C41" s="21"/>
      <c r="D41" s="14"/>
      <c r="E41" s="20" t="s">
        <v>15</v>
      </c>
      <c r="F41" s="17">
        <v>25197</v>
      </c>
      <c r="G41" s="20">
        <v>0.13</v>
      </c>
      <c r="H41" s="25">
        <f t="shared" si="4"/>
        <v>3275.61</v>
      </c>
    </row>
    <row r="42" spans="1:8">
      <c r="A42" s="13"/>
      <c r="B42" s="20"/>
      <c r="C42" s="21"/>
      <c r="D42" s="14"/>
      <c r="E42" s="20" t="s">
        <v>78</v>
      </c>
      <c r="F42" s="20">
        <f>25197*6</f>
        <v>151182</v>
      </c>
      <c r="G42" s="20">
        <v>0.042</v>
      </c>
      <c r="H42" s="25">
        <f t="shared" si="4"/>
        <v>6349.644</v>
      </c>
    </row>
    <row r="43" spans="1:8">
      <c r="A43" s="13"/>
      <c r="B43" s="20"/>
      <c r="C43" s="21"/>
      <c r="D43" s="14"/>
      <c r="E43" s="14" t="s">
        <v>17</v>
      </c>
      <c r="F43" s="17">
        <v>25197</v>
      </c>
      <c r="G43" s="20">
        <v>0.58</v>
      </c>
      <c r="H43" s="25">
        <f t="shared" si="4"/>
        <v>14614.26</v>
      </c>
    </row>
    <row r="44" spans="1:8">
      <c r="A44" s="26">
        <v>45834</v>
      </c>
      <c r="B44" s="14">
        <v>83330</v>
      </c>
      <c r="C44" s="15" t="s">
        <v>79</v>
      </c>
      <c r="D44" s="14" t="s">
        <v>80</v>
      </c>
      <c r="E44" s="16" t="s">
        <v>12</v>
      </c>
      <c r="F44" s="17">
        <v>45129</v>
      </c>
      <c r="G44" s="18">
        <v>0.28</v>
      </c>
      <c r="H44" s="25">
        <f t="shared" si="4"/>
        <v>12636.12</v>
      </c>
    </row>
    <row r="45" spans="1:8">
      <c r="A45" s="27"/>
      <c r="B45" s="20"/>
      <c r="C45" s="21"/>
      <c r="D45" s="14"/>
      <c r="E45" s="20" t="s">
        <v>13</v>
      </c>
      <c r="F45" s="17">
        <v>45129</v>
      </c>
      <c r="G45" s="20">
        <v>0.1</v>
      </c>
      <c r="H45" s="25">
        <f t="shared" si="4"/>
        <v>4512.9</v>
      </c>
    </row>
    <row r="46" spans="1:8">
      <c r="A46" s="27"/>
      <c r="B46" s="20"/>
      <c r="C46" s="21"/>
      <c r="D46" s="14"/>
      <c r="E46" s="20" t="s">
        <v>15</v>
      </c>
      <c r="F46" s="17">
        <v>45129</v>
      </c>
      <c r="G46" s="20">
        <v>0.13</v>
      </c>
      <c r="H46" s="25">
        <f t="shared" si="4"/>
        <v>5866.77</v>
      </c>
    </row>
    <row r="47" spans="1:8">
      <c r="A47" s="13">
        <v>45838</v>
      </c>
      <c r="B47" s="20"/>
      <c r="C47" s="21"/>
      <c r="D47" s="14"/>
      <c r="E47" s="20" t="s">
        <v>23</v>
      </c>
      <c r="F47" s="20">
        <f>F46*4</f>
        <v>180516</v>
      </c>
      <c r="G47" s="20">
        <v>0.042</v>
      </c>
      <c r="H47" s="25">
        <f t="shared" si="4"/>
        <v>7581.672</v>
      </c>
    </row>
    <row r="48" spans="1:8">
      <c r="A48" s="13">
        <v>45834</v>
      </c>
      <c r="B48" s="20"/>
      <c r="C48" s="21"/>
      <c r="D48" s="14"/>
      <c r="E48" s="14" t="s">
        <v>17</v>
      </c>
      <c r="F48" s="17">
        <v>45129</v>
      </c>
      <c r="G48" s="20">
        <v>0.58</v>
      </c>
      <c r="H48" s="25">
        <f t="shared" si="4"/>
        <v>26174.82</v>
      </c>
    </row>
    <row r="49" ht="28" spans="1:8">
      <c r="A49" s="13">
        <v>45854</v>
      </c>
      <c r="B49" s="14" t="s">
        <v>81</v>
      </c>
      <c r="C49" s="15" t="s">
        <v>82</v>
      </c>
      <c r="D49" s="14" t="s">
        <v>83</v>
      </c>
      <c r="E49" s="14" t="s">
        <v>17</v>
      </c>
      <c r="F49" s="17">
        <v>1000</v>
      </c>
      <c r="G49" s="20">
        <v>0.58</v>
      </c>
      <c r="H49" s="25">
        <f t="shared" si="4"/>
        <v>580</v>
      </c>
    </row>
    <row r="50" spans="8:8">
      <c r="H50" s="23">
        <f>SUM(H31:H49)</f>
        <v>121789.882</v>
      </c>
    </row>
    <row r="52" spans="1:8">
      <c r="A52" s="26">
        <v>45832</v>
      </c>
      <c r="B52" s="14" t="s">
        <v>84</v>
      </c>
      <c r="C52" s="15" t="s">
        <v>85</v>
      </c>
      <c r="D52" s="14" t="s">
        <v>86</v>
      </c>
      <c r="E52" s="16" t="s">
        <v>12</v>
      </c>
      <c r="F52" s="17">
        <f t="shared" ref="F52:F55" si="5">21621+6712+20</f>
        <v>28353</v>
      </c>
      <c r="G52" s="18">
        <v>0.28</v>
      </c>
      <c r="H52" s="25">
        <f t="shared" ref="H52:H88" si="6">F52*G52</f>
        <v>7938.84</v>
      </c>
    </row>
    <row r="53" spans="1:8">
      <c r="A53" s="27"/>
      <c r="B53" s="20"/>
      <c r="C53" s="21"/>
      <c r="D53" s="14"/>
      <c r="E53" s="20" t="s">
        <v>13</v>
      </c>
      <c r="F53" s="17">
        <f t="shared" si="5"/>
        <v>28353</v>
      </c>
      <c r="G53" s="20">
        <v>0.1</v>
      </c>
      <c r="H53" s="25">
        <f t="shared" si="6"/>
        <v>2835.3</v>
      </c>
    </row>
    <row r="54" spans="1:8">
      <c r="A54" s="28"/>
      <c r="B54" s="20"/>
      <c r="C54" s="21"/>
      <c r="D54" s="14"/>
      <c r="E54" s="16" t="s">
        <v>14</v>
      </c>
      <c r="F54" s="17">
        <v>1678</v>
      </c>
      <c r="G54" s="20">
        <v>0.24</v>
      </c>
      <c r="H54" s="25">
        <f t="shared" si="6"/>
        <v>402.72</v>
      </c>
    </row>
    <row r="55" spans="1:8">
      <c r="A55" s="26">
        <v>45828</v>
      </c>
      <c r="B55" s="20"/>
      <c r="C55" s="21"/>
      <c r="D55" s="14"/>
      <c r="E55" s="20" t="s">
        <v>15</v>
      </c>
      <c r="F55" s="17">
        <f t="shared" si="5"/>
        <v>28353</v>
      </c>
      <c r="G55" s="20">
        <v>0.13</v>
      </c>
      <c r="H55" s="25">
        <f t="shared" si="6"/>
        <v>3685.89</v>
      </c>
    </row>
    <row r="56" spans="1:8">
      <c r="A56" s="27"/>
      <c r="B56" s="20"/>
      <c r="C56" s="21"/>
      <c r="D56" s="14"/>
      <c r="E56" s="20" t="s">
        <v>16</v>
      </c>
      <c r="F56" s="20">
        <f>F55*5</f>
        <v>141765</v>
      </c>
      <c r="G56" s="20">
        <v>0.042</v>
      </c>
      <c r="H56" s="25">
        <f t="shared" si="6"/>
        <v>5954.13</v>
      </c>
    </row>
    <row r="57" spans="1:8">
      <c r="A57" s="28"/>
      <c r="B57" s="20"/>
      <c r="C57" s="21"/>
      <c r="D57" s="14"/>
      <c r="E57" s="14" t="s">
        <v>17</v>
      </c>
      <c r="F57" s="17">
        <f>21621+6712+20</f>
        <v>28353</v>
      </c>
      <c r="G57" s="20">
        <v>0.58</v>
      </c>
      <c r="H57" s="25">
        <f t="shared" si="6"/>
        <v>16444.74</v>
      </c>
    </row>
    <row r="58" spans="1:8">
      <c r="A58" s="26">
        <v>45838</v>
      </c>
      <c r="B58" s="14">
        <v>82050</v>
      </c>
      <c r="C58" s="15" t="s">
        <v>87</v>
      </c>
      <c r="D58" s="14" t="s">
        <v>88</v>
      </c>
      <c r="E58" s="16" t="s">
        <v>12</v>
      </c>
      <c r="F58" s="17">
        <v>11542</v>
      </c>
      <c r="G58" s="18">
        <v>0.28</v>
      </c>
      <c r="H58" s="24">
        <f t="shared" si="6"/>
        <v>3231.76</v>
      </c>
    </row>
    <row r="59" spans="1:8">
      <c r="A59" s="27"/>
      <c r="B59" s="20"/>
      <c r="C59" s="21"/>
      <c r="D59" s="14"/>
      <c r="E59" s="20" t="s">
        <v>13</v>
      </c>
      <c r="F59" s="17">
        <v>11542</v>
      </c>
      <c r="G59" s="20">
        <v>0.1</v>
      </c>
      <c r="H59" s="25">
        <f t="shared" si="6"/>
        <v>1154.2</v>
      </c>
    </row>
    <row r="60" spans="1:8">
      <c r="A60" s="26">
        <v>45828</v>
      </c>
      <c r="B60" s="20"/>
      <c r="C60" s="21"/>
      <c r="D60" s="14"/>
      <c r="E60" s="20" t="s">
        <v>15</v>
      </c>
      <c r="F60" s="17">
        <v>11542</v>
      </c>
      <c r="G60" s="20">
        <v>0.13</v>
      </c>
      <c r="H60" s="25">
        <f t="shared" si="6"/>
        <v>1500.46</v>
      </c>
    </row>
    <row r="61" spans="1:8">
      <c r="A61" s="27"/>
      <c r="B61" s="20"/>
      <c r="C61" s="21"/>
      <c r="D61" s="14"/>
      <c r="E61" s="20" t="s">
        <v>16</v>
      </c>
      <c r="F61" s="20">
        <f>F62*5</f>
        <v>57710</v>
      </c>
      <c r="G61" s="20">
        <v>0.042</v>
      </c>
      <c r="H61" s="25">
        <f t="shared" si="6"/>
        <v>2423.82</v>
      </c>
    </row>
    <row r="62" spans="1:8">
      <c r="A62" s="28"/>
      <c r="B62" s="20"/>
      <c r="C62" s="21"/>
      <c r="D62" s="14"/>
      <c r="E62" s="14" t="s">
        <v>17</v>
      </c>
      <c r="F62" s="17">
        <v>11542</v>
      </c>
      <c r="G62" s="20">
        <v>0.58</v>
      </c>
      <c r="H62" s="25">
        <f t="shared" si="6"/>
        <v>6694.36</v>
      </c>
    </row>
    <row r="63" spans="1:8">
      <c r="A63" s="26">
        <v>45852</v>
      </c>
      <c r="B63" s="14" t="s">
        <v>45</v>
      </c>
      <c r="C63" s="15" t="s">
        <v>46</v>
      </c>
      <c r="D63" s="14" t="s">
        <v>47</v>
      </c>
      <c r="E63" s="16" t="s">
        <v>48</v>
      </c>
      <c r="F63" s="17">
        <v>44120</v>
      </c>
      <c r="G63" s="18">
        <v>0.28</v>
      </c>
      <c r="H63" s="24">
        <f t="shared" si="6"/>
        <v>12353.6</v>
      </c>
    </row>
    <row r="64" spans="1:8">
      <c r="A64" s="27"/>
      <c r="B64" s="20"/>
      <c r="C64" s="21"/>
      <c r="D64" s="14"/>
      <c r="E64" s="20" t="s">
        <v>13</v>
      </c>
      <c r="F64" s="17">
        <v>44120</v>
      </c>
      <c r="G64" s="20">
        <v>0.1</v>
      </c>
      <c r="H64" s="24">
        <f t="shared" si="6"/>
        <v>4412</v>
      </c>
    </row>
    <row r="65" spans="1:8">
      <c r="A65" s="27"/>
      <c r="B65" s="20"/>
      <c r="C65" s="21"/>
      <c r="D65" s="14"/>
      <c r="E65" s="20" t="s">
        <v>15</v>
      </c>
      <c r="F65" s="20">
        <v>44120</v>
      </c>
      <c r="G65" s="20">
        <v>0.13</v>
      </c>
      <c r="H65" s="24">
        <f t="shared" si="6"/>
        <v>5735.6</v>
      </c>
    </row>
    <row r="66" spans="1:8">
      <c r="A66" s="26">
        <v>45858</v>
      </c>
      <c r="B66" s="20"/>
      <c r="C66" s="21"/>
      <c r="D66" s="14"/>
      <c r="E66" s="20" t="s">
        <v>23</v>
      </c>
      <c r="F66" s="20">
        <v>176480</v>
      </c>
      <c r="G66" s="20">
        <v>0.042</v>
      </c>
      <c r="H66" s="24">
        <f t="shared" si="6"/>
        <v>7412.16</v>
      </c>
    </row>
    <row r="67" spans="1:8">
      <c r="A67" s="26">
        <v>45852</v>
      </c>
      <c r="B67" s="14">
        <v>83993</v>
      </c>
      <c r="C67" s="15" t="s">
        <v>54</v>
      </c>
      <c r="D67" s="14" t="s">
        <v>55</v>
      </c>
      <c r="E67" s="16" t="s">
        <v>48</v>
      </c>
      <c r="F67" s="17">
        <v>25194</v>
      </c>
      <c r="G67" s="18">
        <v>0.28</v>
      </c>
      <c r="H67" s="24">
        <f t="shared" si="6"/>
        <v>7054.32</v>
      </c>
    </row>
    <row r="68" spans="1:10">
      <c r="A68" s="27"/>
      <c r="B68" s="20"/>
      <c r="C68" s="21"/>
      <c r="D68" s="14"/>
      <c r="E68" s="20" t="s">
        <v>13</v>
      </c>
      <c r="F68" s="17">
        <v>25194</v>
      </c>
      <c r="G68" s="20">
        <v>0.1</v>
      </c>
      <c r="H68" s="24">
        <f t="shared" si="6"/>
        <v>2519.4</v>
      </c>
      <c r="J68" s="39"/>
    </row>
    <row r="69" spans="1:8">
      <c r="A69" s="28"/>
      <c r="B69" s="20"/>
      <c r="C69" s="21"/>
      <c r="D69" s="14"/>
      <c r="E69" s="20" t="s">
        <v>15</v>
      </c>
      <c r="F69" s="17">
        <v>25194</v>
      </c>
      <c r="G69" s="20">
        <v>0.13</v>
      </c>
      <c r="H69" s="24">
        <f t="shared" si="6"/>
        <v>3275.22</v>
      </c>
    </row>
    <row r="70" spans="1:8">
      <c r="A70" s="26">
        <v>45858</v>
      </c>
      <c r="B70" s="20"/>
      <c r="C70" s="21"/>
      <c r="D70" s="14"/>
      <c r="E70" s="20" t="s">
        <v>23</v>
      </c>
      <c r="F70" s="20">
        <v>100776</v>
      </c>
      <c r="G70" s="20">
        <v>0.042</v>
      </c>
      <c r="H70" s="24">
        <f t="shared" si="6"/>
        <v>4232.592</v>
      </c>
    </row>
    <row r="71" spans="1:8">
      <c r="A71" s="13">
        <v>45857</v>
      </c>
      <c r="B71" s="14">
        <v>84919</v>
      </c>
      <c r="C71" s="15" t="s">
        <v>56</v>
      </c>
      <c r="D71" s="14" t="s">
        <v>57</v>
      </c>
      <c r="E71" s="16" t="s">
        <v>48</v>
      </c>
      <c r="F71" s="17">
        <v>23098</v>
      </c>
      <c r="G71" s="18">
        <v>0.28</v>
      </c>
      <c r="H71" s="24">
        <f t="shared" si="6"/>
        <v>6467.44</v>
      </c>
    </row>
    <row r="72" spans="1:8">
      <c r="A72" s="13"/>
      <c r="B72" s="20"/>
      <c r="C72" s="21"/>
      <c r="D72" s="14"/>
      <c r="E72" s="20" t="s">
        <v>13</v>
      </c>
      <c r="F72" s="17">
        <v>23098</v>
      </c>
      <c r="G72" s="20">
        <v>0.1</v>
      </c>
      <c r="H72" s="24">
        <f t="shared" si="6"/>
        <v>2309.8</v>
      </c>
    </row>
    <row r="73" spans="1:8">
      <c r="A73" s="13">
        <v>45857</v>
      </c>
      <c r="B73" s="20"/>
      <c r="C73" s="21"/>
      <c r="D73" s="14"/>
      <c r="E73" s="20" t="s">
        <v>15</v>
      </c>
      <c r="F73" s="17">
        <v>23098</v>
      </c>
      <c r="G73" s="20">
        <v>0.13</v>
      </c>
      <c r="H73" s="24">
        <f t="shared" si="6"/>
        <v>3002.74</v>
      </c>
    </row>
    <row r="74" spans="1:8">
      <c r="A74" s="13">
        <v>45858</v>
      </c>
      <c r="B74" s="20"/>
      <c r="C74" s="21"/>
      <c r="D74" s="14"/>
      <c r="E74" s="20" t="s">
        <v>23</v>
      </c>
      <c r="F74" s="20">
        <v>92392</v>
      </c>
      <c r="G74" s="20">
        <v>0.042</v>
      </c>
      <c r="H74" s="25">
        <f t="shared" si="6"/>
        <v>3880.464</v>
      </c>
    </row>
    <row r="75" spans="1:8">
      <c r="A75" s="26">
        <v>45855</v>
      </c>
      <c r="B75" s="14" t="s">
        <v>49</v>
      </c>
      <c r="C75" s="15" t="s">
        <v>50</v>
      </c>
      <c r="D75" s="14" t="s">
        <v>51</v>
      </c>
      <c r="E75" s="16" t="s">
        <v>48</v>
      </c>
      <c r="F75" s="17">
        <v>18906</v>
      </c>
      <c r="G75" s="18">
        <v>0.28</v>
      </c>
      <c r="H75" s="24">
        <f t="shared" si="6"/>
        <v>5293.68</v>
      </c>
    </row>
    <row r="76" spans="1:8">
      <c r="A76" s="27"/>
      <c r="B76" s="20"/>
      <c r="C76" s="21"/>
      <c r="D76" s="14"/>
      <c r="E76" s="20" t="s">
        <v>13</v>
      </c>
      <c r="F76" s="17">
        <v>18906</v>
      </c>
      <c r="G76" s="20">
        <v>0.1</v>
      </c>
      <c r="H76" s="24">
        <f t="shared" si="6"/>
        <v>1890.6</v>
      </c>
    </row>
    <row r="77" spans="1:8">
      <c r="A77" s="27"/>
      <c r="B77" s="20"/>
      <c r="C77" s="21"/>
      <c r="D77" s="14"/>
      <c r="E77" s="20" t="s">
        <v>15</v>
      </c>
      <c r="F77" s="17">
        <v>18906</v>
      </c>
      <c r="G77" s="20">
        <v>0.13</v>
      </c>
      <c r="H77" s="24">
        <f t="shared" si="6"/>
        <v>2457.78</v>
      </c>
    </row>
    <row r="78" spans="1:8">
      <c r="A78" s="26">
        <v>45858</v>
      </c>
      <c r="B78" s="20"/>
      <c r="C78" s="21"/>
      <c r="D78" s="14"/>
      <c r="E78" s="20" t="s">
        <v>23</v>
      </c>
      <c r="F78" s="20">
        <v>75624</v>
      </c>
      <c r="G78" s="20">
        <v>0.042</v>
      </c>
      <c r="H78" s="24">
        <f t="shared" si="6"/>
        <v>3176.208</v>
      </c>
    </row>
    <row r="79" spans="1:8">
      <c r="A79" s="26">
        <v>45855</v>
      </c>
      <c r="B79" s="14">
        <v>83991</v>
      </c>
      <c r="C79" s="15" t="s">
        <v>52</v>
      </c>
      <c r="D79" s="14" t="s">
        <v>53</v>
      </c>
      <c r="E79" s="16" t="s">
        <v>48</v>
      </c>
      <c r="F79" s="17">
        <v>5245</v>
      </c>
      <c r="G79" s="18">
        <v>0.28</v>
      </c>
      <c r="H79" s="24">
        <f t="shared" si="6"/>
        <v>1468.6</v>
      </c>
    </row>
    <row r="80" spans="1:8">
      <c r="A80" s="27"/>
      <c r="B80" s="20"/>
      <c r="C80" s="21"/>
      <c r="D80" s="14"/>
      <c r="E80" s="20" t="s">
        <v>13</v>
      </c>
      <c r="F80" s="17">
        <v>5245</v>
      </c>
      <c r="G80" s="20">
        <v>0.1</v>
      </c>
      <c r="H80" s="24">
        <f t="shared" si="6"/>
        <v>524.5</v>
      </c>
    </row>
    <row r="81" spans="1:8">
      <c r="A81" s="27"/>
      <c r="B81" s="20"/>
      <c r="C81" s="21"/>
      <c r="D81" s="14"/>
      <c r="E81" s="20" t="s">
        <v>15</v>
      </c>
      <c r="F81" s="17">
        <v>5245</v>
      </c>
      <c r="G81" s="20">
        <v>0.13</v>
      </c>
      <c r="H81" s="24">
        <f t="shared" si="6"/>
        <v>681.85</v>
      </c>
    </row>
    <row r="82" spans="1:8">
      <c r="A82" s="26">
        <v>45858</v>
      </c>
      <c r="B82" s="20"/>
      <c r="C82" s="21"/>
      <c r="D82" s="14"/>
      <c r="E82" s="20" t="s">
        <v>23</v>
      </c>
      <c r="F82" s="20">
        <v>20980</v>
      </c>
      <c r="G82" s="20">
        <v>0.042</v>
      </c>
      <c r="H82" s="24">
        <f t="shared" si="6"/>
        <v>881.16</v>
      </c>
    </row>
    <row r="83" spans="1:8">
      <c r="A83" s="13">
        <v>45877</v>
      </c>
      <c r="B83" s="14">
        <v>87163</v>
      </c>
      <c r="C83" s="15" t="s">
        <v>89</v>
      </c>
      <c r="D83" s="14" t="s">
        <v>90</v>
      </c>
      <c r="E83" s="16" t="s">
        <v>12</v>
      </c>
      <c r="F83" s="17">
        <v>2620</v>
      </c>
      <c r="G83" s="20">
        <v>0.28</v>
      </c>
      <c r="H83" s="25">
        <f t="shared" si="6"/>
        <v>733.6</v>
      </c>
    </row>
    <row r="84" spans="1:8">
      <c r="A84" s="13"/>
      <c r="B84" s="20"/>
      <c r="C84" s="21"/>
      <c r="D84" s="14"/>
      <c r="E84" s="20" t="s">
        <v>13</v>
      </c>
      <c r="F84" s="17">
        <v>2620</v>
      </c>
      <c r="G84" s="20">
        <v>0.1</v>
      </c>
      <c r="H84" s="25">
        <f t="shared" si="6"/>
        <v>262</v>
      </c>
    </row>
    <row r="85" spans="1:8">
      <c r="A85" s="26">
        <v>45876</v>
      </c>
      <c r="B85" s="20"/>
      <c r="C85" s="21"/>
      <c r="D85" s="14"/>
      <c r="E85" s="20" t="s">
        <v>15</v>
      </c>
      <c r="F85" s="17">
        <v>2620</v>
      </c>
      <c r="G85" s="20">
        <v>0.13</v>
      </c>
      <c r="H85" s="25">
        <f t="shared" si="6"/>
        <v>340.6</v>
      </c>
    </row>
    <row r="86" spans="1:8">
      <c r="A86" s="27"/>
      <c r="B86" s="20"/>
      <c r="C86" s="21"/>
      <c r="D86" s="14"/>
      <c r="E86" s="20" t="s">
        <v>23</v>
      </c>
      <c r="F86" s="20">
        <f>2620*4</f>
        <v>10480</v>
      </c>
      <c r="G86" s="20">
        <v>0.042</v>
      </c>
      <c r="H86" s="25">
        <f t="shared" si="6"/>
        <v>440.16</v>
      </c>
    </row>
    <row r="87" spans="1:8">
      <c r="A87" s="27"/>
      <c r="B87" s="20"/>
      <c r="C87" s="21"/>
      <c r="D87" s="14"/>
      <c r="E87" s="20" t="s">
        <v>91</v>
      </c>
      <c r="F87" s="17">
        <v>2620</v>
      </c>
      <c r="G87" s="20">
        <v>0.03</v>
      </c>
      <c r="H87" s="25">
        <f t="shared" si="6"/>
        <v>78.6</v>
      </c>
    </row>
    <row r="88" spans="1:8">
      <c r="A88" s="28"/>
      <c r="B88" s="20"/>
      <c r="C88" s="21"/>
      <c r="D88" s="14"/>
      <c r="E88" s="14" t="s">
        <v>17</v>
      </c>
      <c r="F88" s="17">
        <v>2620</v>
      </c>
      <c r="G88" s="20">
        <v>0.58</v>
      </c>
      <c r="H88" s="25">
        <f t="shared" si="6"/>
        <v>1519.6</v>
      </c>
    </row>
    <row r="89" spans="8:8">
      <c r="H89" s="23">
        <f>SUM(H52:H88)</f>
        <v>134670.494</v>
      </c>
    </row>
    <row r="92" ht="28.5" spans="1:10">
      <c r="A92" s="29" t="s">
        <v>28</v>
      </c>
      <c r="B92" s="29"/>
      <c r="C92" s="29"/>
      <c r="D92" s="29"/>
      <c r="E92" s="29"/>
      <c r="F92" s="29"/>
      <c r="G92" s="29"/>
      <c r="H92" s="29"/>
      <c r="I92" s="29"/>
      <c r="J92" s="29"/>
    </row>
    <row r="93" ht="29" spans="1:10">
      <c r="A93" s="30" t="s">
        <v>29</v>
      </c>
      <c r="B93" s="30" t="s">
        <v>30</v>
      </c>
      <c r="C93" s="30" t="s">
        <v>31</v>
      </c>
      <c r="D93" s="31" t="s">
        <v>32</v>
      </c>
      <c r="E93" s="30" t="s">
        <v>33</v>
      </c>
      <c r="F93" s="32" t="s">
        <v>34</v>
      </c>
      <c r="G93" s="30" t="s">
        <v>35</v>
      </c>
      <c r="H93" s="30" t="s">
        <v>36</v>
      </c>
      <c r="I93" s="31" t="s">
        <v>37</v>
      </c>
      <c r="J93" s="30" t="s">
        <v>38</v>
      </c>
    </row>
    <row r="94" ht="43" spans="1:10">
      <c r="A94" s="30"/>
      <c r="B94" s="30"/>
      <c r="C94" s="30"/>
      <c r="D94" s="33" t="s">
        <v>39</v>
      </c>
      <c r="E94" s="30"/>
      <c r="F94" s="34" t="s">
        <v>40</v>
      </c>
      <c r="G94" s="30"/>
      <c r="H94" s="30"/>
      <c r="I94" s="40" t="s">
        <v>41</v>
      </c>
      <c r="J94" s="30"/>
    </row>
    <row r="95" ht="35" spans="1:10">
      <c r="A95" s="35">
        <v>1</v>
      </c>
      <c r="B95" s="36">
        <v>45946</v>
      </c>
      <c r="C95" s="37" t="s">
        <v>42</v>
      </c>
      <c r="D95" s="38" t="s">
        <v>92</v>
      </c>
      <c r="E95" s="37" t="s">
        <v>44</v>
      </c>
      <c r="F95" s="37" t="s">
        <v>44</v>
      </c>
      <c r="G95" s="37" t="s">
        <v>44</v>
      </c>
      <c r="H95" s="37" t="s">
        <v>44</v>
      </c>
      <c r="I95" s="41">
        <v>294881.202</v>
      </c>
      <c r="J95" s="42"/>
    </row>
  </sheetData>
  <autoFilter xmlns:etc="http://www.wps.cn/officeDocument/2017/etCustomData" ref="A1:H11" etc:filterBottomFollowUsedRange="0">
    <extLst/>
  </autoFilter>
  <mergeCells count="77">
    <mergeCell ref="A1:H1"/>
    <mergeCell ref="A92:J92"/>
    <mergeCell ref="A3:A4"/>
    <mergeCell ref="A7:A8"/>
    <mergeCell ref="A14:A18"/>
    <mergeCell ref="A22:A23"/>
    <mergeCell ref="A24:A26"/>
    <mergeCell ref="A31:A32"/>
    <mergeCell ref="A35:A36"/>
    <mergeCell ref="A39:A43"/>
    <mergeCell ref="A44:A46"/>
    <mergeCell ref="A52:A54"/>
    <mergeCell ref="A55:A57"/>
    <mergeCell ref="A58:A59"/>
    <mergeCell ref="A60:A62"/>
    <mergeCell ref="A63:A65"/>
    <mergeCell ref="A67:A69"/>
    <mergeCell ref="A71:A72"/>
    <mergeCell ref="A75:A77"/>
    <mergeCell ref="A79:A81"/>
    <mergeCell ref="A83:A84"/>
    <mergeCell ref="A85:A88"/>
    <mergeCell ref="A93:A94"/>
    <mergeCell ref="B3:B6"/>
    <mergeCell ref="B7:B10"/>
    <mergeCell ref="B14:B18"/>
    <mergeCell ref="B22:B26"/>
    <mergeCell ref="B31:B34"/>
    <mergeCell ref="B35:B38"/>
    <mergeCell ref="B39:B43"/>
    <mergeCell ref="B44:B48"/>
    <mergeCell ref="B52:B57"/>
    <mergeCell ref="B58:B62"/>
    <mergeCell ref="B63:B66"/>
    <mergeCell ref="B67:B70"/>
    <mergeCell ref="B71:B74"/>
    <mergeCell ref="B75:B78"/>
    <mergeCell ref="B79:B82"/>
    <mergeCell ref="B83:B88"/>
    <mergeCell ref="B93:B94"/>
    <mergeCell ref="C3:C6"/>
    <mergeCell ref="C7:C10"/>
    <mergeCell ref="C14:C18"/>
    <mergeCell ref="C22:C26"/>
    <mergeCell ref="C31:C34"/>
    <mergeCell ref="C35:C38"/>
    <mergeCell ref="C39:C43"/>
    <mergeCell ref="C44:C48"/>
    <mergeCell ref="C52:C57"/>
    <mergeCell ref="C58:C62"/>
    <mergeCell ref="C63:C66"/>
    <mergeCell ref="C67:C70"/>
    <mergeCell ref="C71:C74"/>
    <mergeCell ref="C75:C78"/>
    <mergeCell ref="C79:C82"/>
    <mergeCell ref="C83:C88"/>
    <mergeCell ref="C93:C94"/>
    <mergeCell ref="D3:D6"/>
    <mergeCell ref="D7:D10"/>
    <mergeCell ref="D14:D18"/>
    <mergeCell ref="D22:D26"/>
    <mergeCell ref="D31:D34"/>
    <mergeCell ref="D35:D38"/>
    <mergeCell ref="D39:D43"/>
    <mergeCell ref="D44:D48"/>
    <mergeCell ref="D52:D57"/>
    <mergeCell ref="D58:D62"/>
    <mergeCell ref="D63:D66"/>
    <mergeCell ref="D67:D70"/>
    <mergeCell ref="D71:D74"/>
    <mergeCell ref="D75:D78"/>
    <mergeCell ref="D79:D82"/>
    <mergeCell ref="D83:D88"/>
    <mergeCell ref="E93:E94"/>
    <mergeCell ref="G93:G94"/>
    <mergeCell ref="H93:H94"/>
    <mergeCell ref="J93:J9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D3" sqref="D3:D8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45859</v>
      </c>
      <c r="B3" s="14" t="s">
        <v>93</v>
      </c>
      <c r="C3" s="15" t="s">
        <v>94</v>
      </c>
      <c r="D3" s="14" t="s">
        <v>95</v>
      </c>
      <c r="E3" s="16" t="s">
        <v>48</v>
      </c>
      <c r="F3" s="17">
        <f>8578+9006+1920+13</f>
        <v>19517</v>
      </c>
      <c r="G3" s="18">
        <v>0.28</v>
      </c>
      <c r="H3" s="19">
        <f t="shared" ref="H3:H8" si="0">F3*G3</f>
        <v>5464.76</v>
      </c>
    </row>
    <row r="4" spans="1:8">
      <c r="A4" s="13"/>
      <c r="B4" s="20"/>
      <c r="C4" s="21"/>
      <c r="D4" s="14"/>
      <c r="E4" s="20" t="s">
        <v>13</v>
      </c>
      <c r="F4" s="17">
        <f>8578+9006+1920+13</f>
        <v>19517</v>
      </c>
      <c r="G4" s="20">
        <v>0.1</v>
      </c>
      <c r="H4" s="19">
        <f t="shared" si="0"/>
        <v>1951.7</v>
      </c>
    </row>
    <row r="5" spans="1:8">
      <c r="A5" s="13">
        <v>45862</v>
      </c>
      <c r="B5" s="20"/>
      <c r="C5" s="21"/>
      <c r="D5" s="14"/>
      <c r="E5" s="16" t="s">
        <v>14</v>
      </c>
      <c r="F5" s="17">
        <v>640</v>
      </c>
      <c r="G5" s="20">
        <v>0.24</v>
      </c>
      <c r="H5" s="19">
        <f t="shared" si="0"/>
        <v>153.6</v>
      </c>
    </row>
    <row r="6" spans="1:8">
      <c r="A6" s="13">
        <v>45859</v>
      </c>
      <c r="B6" s="20"/>
      <c r="C6" s="21"/>
      <c r="D6" s="14"/>
      <c r="E6" s="20" t="s">
        <v>66</v>
      </c>
      <c r="F6" s="17">
        <f>8578+9006+1920+13</f>
        <v>19517</v>
      </c>
      <c r="G6" s="20">
        <v>0.158</v>
      </c>
      <c r="H6" s="19">
        <f t="shared" si="0"/>
        <v>3083.686</v>
      </c>
    </row>
    <row r="7" spans="1:8">
      <c r="A7" s="13"/>
      <c r="B7" s="20"/>
      <c r="C7" s="21"/>
      <c r="D7" s="14"/>
      <c r="E7" s="20" t="s">
        <v>23</v>
      </c>
      <c r="F7" s="20">
        <f>F6*4</f>
        <v>78068</v>
      </c>
      <c r="G7" s="20">
        <v>0.042</v>
      </c>
      <c r="H7" s="19">
        <f t="shared" si="0"/>
        <v>3278.856</v>
      </c>
    </row>
    <row r="8" spans="1:8">
      <c r="A8" s="13"/>
      <c r="B8" s="20"/>
      <c r="C8" s="21"/>
      <c r="D8" s="14"/>
      <c r="E8" s="20" t="s">
        <v>96</v>
      </c>
      <c r="F8" s="17">
        <f>8578+9006+1920+13</f>
        <v>19517</v>
      </c>
      <c r="G8" s="20">
        <v>0.12</v>
      </c>
      <c r="H8" s="22">
        <f t="shared" si="0"/>
        <v>2342.04</v>
      </c>
    </row>
    <row r="9" spans="8:8">
      <c r="H9" s="23">
        <f>SUM(H3:H8)</f>
        <v>16274.642</v>
      </c>
    </row>
  </sheetData>
  <autoFilter xmlns:etc="http://www.wps.cn/officeDocument/2017/etCustomData" ref="A1:H9" etc:filterBottomFollowUsedRange="0">
    <extLst/>
  </autoFilter>
  <mergeCells count="6">
    <mergeCell ref="A1:H1"/>
    <mergeCell ref="A3:A4"/>
    <mergeCell ref="A6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45857</v>
      </c>
      <c r="B3" s="14">
        <v>84917</v>
      </c>
      <c r="C3" s="15" t="s">
        <v>74</v>
      </c>
      <c r="D3" s="14" t="s">
        <v>75</v>
      </c>
      <c r="E3" s="16" t="s">
        <v>12</v>
      </c>
      <c r="F3" s="17">
        <v>4192</v>
      </c>
      <c r="G3" s="18">
        <v>0.28</v>
      </c>
      <c r="H3" s="19">
        <f>F3*G3</f>
        <v>1173.76</v>
      </c>
    </row>
    <row r="4" spans="1:8">
      <c r="A4" s="13"/>
      <c r="B4" s="20"/>
      <c r="C4" s="21"/>
      <c r="D4" s="14"/>
      <c r="E4" s="20" t="s">
        <v>13</v>
      </c>
      <c r="F4" s="17">
        <v>4192</v>
      </c>
      <c r="G4" s="20">
        <v>0.1</v>
      </c>
      <c r="H4" s="22">
        <f>F4*G4</f>
        <v>419.2</v>
      </c>
    </row>
    <row r="5" spans="1:8">
      <c r="A5" s="13">
        <v>45856</v>
      </c>
      <c r="B5" s="20"/>
      <c r="C5" s="21"/>
      <c r="D5" s="14"/>
      <c r="E5" s="20" t="s">
        <v>15</v>
      </c>
      <c r="F5" s="17">
        <v>4192</v>
      </c>
      <c r="G5" s="20">
        <v>0.13</v>
      </c>
      <c r="H5" s="22">
        <f>F5*G5</f>
        <v>544.96</v>
      </c>
    </row>
    <row r="6" spans="1:8">
      <c r="A6" s="13"/>
      <c r="B6" s="20"/>
      <c r="C6" s="21"/>
      <c r="D6" s="14"/>
      <c r="E6" s="20" t="s">
        <v>23</v>
      </c>
      <c r="F6" s="20">
        <f>4192*4</f>
        <v>16768</v>
      </c>
      <c r="G6" s="20">
        <v>0.042</v>
      </c>
      <c r="H6" s="22">
        <f>F6*G6</f>
        <v>704.256</v>
      </c>
    </row>
    <row r="7" spans="1:8">
      <c r="A7" s="13"/>
      <c r="B7" s="20"/>
      <c r="C7" s="21"/>
      <c r="D7" s="14"/>
      <c r="E7" s="14" t="s">
        <v>17</v>
      </c>
      <c r="F7" s="17">
        <v>4192</v>
      </c>
      <c r="G7" s="20">
        <v>0.58</v>
      </c>
      <c r="H7" s="22">
        <f>F7*G7</f>
        <v>2431.36</v>
      </c>
    </row>
    <row r="8" spans="8:8">
      <c r="H8" s="23">
        <f>SUM(H3:H7)</f>
        <v>5273.536</v>
      </c>
    </row>
  </sheetData>
  <autoFilter xmlns:etc="http://www.wps.cn/officeDocument/2017/etCustomData" ref="A1:H8" etc:filterBottomFollowUsedRange="0">
    <extLst/>
  </autoFilter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婉垚</vt:lpstr>
      <vt:lpstr>正信</vt:lpstr>
      <vt:lpstr>通辉</vt:lpstr>
      <vt:lpstr>大正</vt:lpstr>
      <vt:lpstr>鸿展</vt:lpstr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2025-10-16T07:10:31Z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