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3"/>
  </bookViews>
  <sheets>
    <sheet name="6月-美金" sheetId="21" r:id="rId1"/>
    <sheet name="7月-美金" sheetId="20" r:id="rId2"/>
    <sheet name="8月-美金" sheetId="22" r:id="rId3"/>
    <sheet name="9月-美金" sheetId="23" r:id="rId4"/>
    <sheet name="10月-美金" sheetId="24" r:id="rId5"/>
  </sheets>
  <definedNames>
    <definedName name="_xlnm._FilterDatabase" localSheetId="1" hidden="1">'7月-美金'!$A$1:$J$54</definedName>
    <definedName name="_xlnm._FilterDatabase" localSheetId="2" hidden="1">'8月-美金'!$A$1:$J$38</definedName>
    <definedName name="_xlnm._FilterDatabase" localSheetId="3" hidden="1">'9月-美金'!$A$1:$J$105</definedName>
    <definedName name="_xlnm._FilterDatabase" localSheetId="4" hidden="1">'10月-美金'!$A$2:$J$43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H38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用5049（po83098）
单主标库存，缺44码200安排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H39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用5049（po83098）主标库存，具体明细见库库库</t>
        </r>
      </text>
    </comment>
    <comment ref="H4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用5049（po83098）主标库存，具体明细见库库库</t>
        </r>
      </text>
    </comment>
  </commentList>
</comments>
</file>

<file path=xl/sharedStrings.xml><?xml version="1.0" encoding="utf-8"?>
<sst xmlns="http://schemas.openxmlformats.org/spreadsheetml/2006/main" count="525" uniqueCount="200">
  <si>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</si>
  <si>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</si>
  <si>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</si>
  <si>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</si>
  <si>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</si>
  <si>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</si>
  <si>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</si>
  <si>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</si>
  <si>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</si>
  <si>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</si>
  <si>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</si>
  <si>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Vicka</t>
  </si>
  <si>
    <t>76607/76677</t>
  </si>
  <si>
    <t>RFMBSK032</t>
  </si>
  <si>
    <t>5024-074-401/426/433/809
Made in Cambodia 女士长裤</t>
  </si>
  <si>
    <t>白色吊牌HPBCRFI001-60*95mm-RFID LOGO（吊牌更新价格重做)</t>
  </si>
  <si>
    <t>RBSKFM001</t>
  </si>
  <si>
    <t>5024-787-401/426/433/809     Made in Cambodia 女士长裤</t>
  </si>
  <si>
    <t>白色吊牌HPBCRFI001-60*95mm-RFID LOGO</t>
  </si>
  <si>
    <t>黑色 吊绳 MRBCGEN004-320*1.5mm</t>
  </si>
  <si>
    <t>腰卡BAGGY BARREL TALL（BKYK25001）-88*82mm</t>
  </si>
  <si>
    <t>白色缎带洗标CLBCGEN003*4页-60*25mm-牛仔类</t>
  </si>
  <si>
    <t>缎带BSK警告标  ADBCGEN002-120*55mm</t>
  </si>
  <si>
    <t>白色RFID织标WLBCRFI011-85*20mm-牛仔类</t>
  </si>
  <si>
    <t>RBSKFM002</t>
  </si>
  <si>
    <t>5024-747-401/426/433/809     Made in Cambodia 女士长裤</t>
  </si>
  <si>
    <t>白色吊牌HPBCRFI001-60*95mm-RFID LOGO--重做</t>
  </si>
  <si>
    <t>腰卡BAGGY BARREL PETITE（BKYK25001）-88*82mm</t>
  </si>
  <si>
    <t>RBSKFM003</t>
  </si>
  <si>
    <t>0625-074-401        Made in Cambodia 女吊带裙</t>
  </si>
  <si>
    <t>白色挂耳LPBCGEN001-8*26mm</t>
  </si>
  <si>
    <t>RBSKFM005</t>
  </si>
  <si>
    <t>SAMI 0626-074-428
Made in Cambodia 
女士背心裙 RFID</t>
  </si>
  <si>
    <t>白色缎带洗标CLBCGEN003*5页-60*25mm-牛仔类</t>
  </si>
  <si>
    <t>WLBCRFI013 RFID 白织标-65*19mm-牛仔类</t>
  </si>
  <si>
    <t>78069/78070</t>
  </si>
  <si>
    <t>RBSKFM006</t>
  </si>
  <si>
    <t>5024-074-401/426/433/809
Made in Cambodia 
女士长裤 翻单1</t>
  </si>
  <si>
    <t>腰卡BAGGY BARREL （BKYK25001）-88*82mm</t>
  </si>
  <si>
    <r>
      <rPr>
        <sz val="11"/>
        <rFont val="宋体"/>
        <charset val="134"/>
        <scheme val="minor"/>
      </rPr>
      <t>白色缎带洗标CLBCGEN003*</t>
    </r>
    <r>
      <rPr>
        <b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页-60*25mm-牛仔类</t>
    </r>
  </si>
  <si>
    <t>24664/25874/25873</t>
  </si>
  <si>
    <t>RBSKFM007</t>
  </si>
  <si>
    <t>SAMI 0626-074-428
Made in Cambodia 
女士背心裙 RFID
翻单1</t>
  </si>
  <si>
    <t>RBSKFM009</t>
  </si>
  <si>
    <t xml:space="preserve">SAMI 0626-074-401
Made in Cambodia 
女士背心裙 RFID </t>
  </si>
  <si>
    <t>RBSKFM010</t>
  </si>
  <si>
    <t>5027-074-972
Made in Cambodia 
女士长裤 RFID</t>
  </si>
  <si>
    <t>腰卡（BKYK25001）-88*82mm</t>
  </si>
  <si>
    <t>合计：</t>
  </si>
  <si>
    <t>6.19出45/46，6.26送47，7.4送48</t>
  </si>
  <si>
    <t>79845/79846/79847/79848</t>
  </si>
  <si>
    <t>RBSKFM011</t>
  </si>
  <si>
    <t>5024-074-401/426/433/809
Made in Cambodia 
女士长裤 翻单2</t>
  </si>
  <si>
    <t>6.19出洗标+部分警告标，6.25已送齐</t>
  </si>
  <si>
    <t>6.13出45/46，6.15出47/48</t>
  </si>
  <si>
    <t>82952/82961</t>
  </si>
  <si>
    <t>RBSKFM012</t>
  </si>
  <si>
    <t>SAMI 0626-074-401/428
Made in Cambodia 
女士背心裙 RFID</t>
  </si>
  <si>
    <t>RBSKFM013</t>
  </si>
  <si>
    <t>MINDY 0036-074-428/433
Made in Cambodia 
女士长裤</t>
  </si>
  <si>
    <t>腰卡BARREL FIT （WTBCGEN006）-60*110mm</t>
  </si>
  <si>
    <t>RFMBSK014</t>
  </si>
  <si>
    <t>5678-666-401
Made in Cambodia 
女士长裙 RFID</t>
  </si>
  <si>
    <t>RFMBSK016</t>
  </si>
  <si>
    <t>NATASHA WE 6586-074-401
Made in Cambodia 
女士上衣 RFID</t>
  </si>
  <si>
    <r>
      <rPr>
        <sz val="11"/>
        <rFont val="宋体"/>
        <charset val="134"/>
      </rPr>
      <t>WLBCRFI005 RFID</t>
    </r>
    <r>
      <rPr>
        <sz val="11"/>
        <color rgb="FF13110C"/>
        <rFont val="宋体"/>
        <charset val="134"/>
      </rPr>
      <t>白织标-51*51mm</t>
    </r>
  </si>
  <si>
    <t>RBSKFM017</t>
  </si>
  <si>
    <t>WINNIE 0042-074-401
Made in Cambodia 
女士长裤 RFID</t>
  </si>
  <si>
    <t>未出货，要重做，对账</t>
  </si>
  <si>
    <t>83697/26588</t>
  </si>
  <si>
    <t>RFMBSK018</t>
  </si>
  <si>
    <t>TRINA B 0623-666-428
Made in Cambodia 
女士长裙</t>
  </si>
  <si>
    <t>白色吊牌HPBCGEN001-60*95mm</t>
  </si>
  <si>
    <t>6.30送6053+7.4送247</t>
  </si>
  <si>
    <t>白色织标WLBCGEN017-65*19mm-牛仔类</t>
  </si>
  <si>
    <t>白色织标WLBCGEN017-65*19mm-牛仔类--S码</t>
  </si>
  <si>
    <t>白色缎带洗标CLBCGEN003*4页-60*25mm（加页码）-牛仔类</t>
  </si>
  <si>
    <t>缎带BSK警告标  ADBCGEN002-120*55mm-牛仔类</t>
  </si>
  <si>
    <t>TRINA 0623-074-401/428
Made in Cambodia 
女士长裙</t>
  </si>
  <si>
    <t>白色缎带洗标CLBCGEN003*5页-60*25mm（加页码）-牛仔类</t>
  </si>
  <si>
    <t>vicka</t>
  </si>
  <si>
    <t>RFMBSK021</t>
  </si>
  <si>
    <t>GLOSS 6599-074-800
Made in CAMBODIA 
女士上衣夹克</t>
  </si>
  <si>
    <t>白色缎带洗标CLBCGEN003*6页-60*25mm-牛仔类</t>
  </si>
  <si>
    <t>WLBCGEN014白织标-51*51mm</t>
  </si>
  <si>
    <t>RFMBSK022</t>
  </si>
  <si>
    <t>FLUFY 6598-074-428/800
Made in CAMBODIA 
女士上衣夹克</t>
  </si>
  <si>
    <t>7.23送前2po，7.31+8.1+8.2送齐后3po</t>
  </si>
  <si>
    <t>81683/81684/83429/83430/83431</t>
  </si>
  <si>
    <t>RBSKFM015</t>
  </si>
  <si>
    <t>5024-074-401/426/433/809
Made in Cambodia 
女士长裤 翻单3 RFID</t>
  </si>
  <si>
    <t>白色缎带洗标CLBCGEN003*1页-60*25mm-牛仔类-条码页</t>
  </si>
  <si>
    <t>RFMBSK024</t>
  </si>
  <si>
    <t>ROSALIA 5041-074-800
Made in Cambodia 
女士长裤 RFID</t>
  </si>
  <si>
    <t>蓝黑吊牌BKHTP24006-160*60mm（背面黑压印）</t>
  </si>
  <si>
    <t>黑色吊绳 MRBCGEN004-320*1.5mm</t>
  </si>
  <si>
    <t>蓝黑芯片主标WLBCRFI020-65*20mm-牛仔类</t>
  </si>
  <si>
    <t>蓝黑口袋标BKWOL25006（BAGGY）-60*130mm-牛仔类</t>
  </si>
  <si>
    <t>蓝黑尺码标BKWOL24026-14*15mm-牛仔类</t>
  </si>
  <si>
    <t>81507/84847/84848</t>
  </si>
  <si>
    <t>RBSKFM026</t>
  </si>
  <si>
    <t>NICOLE 5036-074-401
Made in Cambodia 
女士长裤 RFID</t>
  </si>
  <si>
    <t>腰卡WIDE LOW（BKYK25001）-88*82mm</t>
  </si>
  <si>
    <r>
      <rPr>
        <sz val="11"/>
        <rFont val="宋体"/>
        <charset val="134"/>
      </rPr>
      <t>87006</t>
    </r>
    <r>
      <rPr>
        <b/>
        <sz val="11"/>
        <rFont val="宋体"/>
        <charset val="134"/>
      </rPr>
      <t>（8.28）</t>
    </r>
  </si>
  <si>
    <t>RBSKFM032</t>
  </si>
  <si>
    <t>SAMI 0626-074-428
Made in Cambodia 
女士背心裙 RFID
翻单2</t>
  </si>
  <si>
    <t>87083（9.11）</t>
  </si>
  <si>
    <t>RBSKFM033</t>
  </si>
  <si>
    <t>TRINA 0623-074-428
Made in Cambodia 
女士长裙
翻单1</t>
  </si>
  <si>
    <t>87634
（9.18）</t>
  </si>
  <si>
    <t>RBSKFM034</t>
  </si>
  <si>
    <t>5024-747-401/809     Made in Cambodia 女士长裤 翻单1 RFID</t>
  </si>
  <si>
    <t>白色RFID织标WLBCRFI011-85*20mm-牛仔类-44码</t>
  </si>
  <si>
    <t>未出货，重做对账</t>
  </si>
  <si>
    <t>83908（9.20）</t>
  </si>
  <si>
    <t>RBSKFM027</t>
  </si>
  <si>
    <t>EMILIA 5049-074-811
Made in Cambodia 
女士长裤 RFID</t>
  </si>
  <si>
    <t>转成人民币，10.30申请开票</t>
  </si>
  <si>
    <t>蓝黑吊牌BKHTP24006-160*60mm（背面黑压印）-重做</t>
  </si>
  <si>
    <t>腰卡BOOTCUT（BKYK25001）-88*82mm</t>
  </si>
  <si>
    <t>蓝黑口袋标BKWOL25006（BOOTCUT）-60*130mm-牛仔类</t>
  </si>
  <si>
    <t>83907（9.20）</t>
  </si>
  <si>
    <t>RBSKFM028</t>
  </si>
  <si>
    <t>CAKE 5045-074-775
Made in Cambodia 
女士长裤 RFID</t>
  </si>
  <si>
    <t>腰卡FLARE（BKYK25001）-88*82mm</t>
  </si>
  <si>
    <t>8.2送86/87（缺809色），8.4送809色，8.11送88</t>
  </si>
  <si>
    <t>84586/84587/84588/85932/85933/85934/86285（9.25）</t>
  </si>
  <si>
    <t>RBSKFM031</t>
  </si>
  <si>
    <t>5024-074-401/426/433/809
Made in Cambodia 
女士长裤 翻单4 RFID</t>
  </si>
  <si>
    <t>8.19送932/933</t>
  </si>
  <si>
    <t>8.14送85934（9.18）</t>
  </si>
  <si>
    <t>8.30送86285</t>
  </si>
  <si>
    <t>白色缎带洗标CLBCGEN003*1页-60*25mm-牛仔类-426色条码页</t>
  </si>
  <si>
    <t>7.29+7.31</t>
  </si>
  <si>
    <t>87715/87716（9.4）</t>
  </si>
  <si>
    <t>RBSKFM035</t>
  </si>
  <si>
    <t>5024-074-426/809
Made in Cambodia 
女士长裤 翻单5 RFID</t>
  </si>
  <si>
    <t>87871（10.9）</t>
  </si>
  <si>
    <t>RBSKFM036</t>
  </si>
  <si>
    <t>5024-074-401/809
Made in Cambodia 
女士长裤 翻单6 RFID</t>
  </si>
  <si>
    <t>85992（9.11）</t>
  </si>
  <si>
    <t>RBSKFM037</t>
  </si>
  <si>
    <t>SHIMMER 6060-777-400
Made in Cambodia 
女士短裙 RFID</t>
  </si>
  <si>
    <t>85995（9.11）</t>
  </si>
  <si>
    <t>RBSKFM038</t>
  </si>
  <si>
    <t>MAGIC 5679-777-400
Made in Cambodia 
女士背心裙 RFID</t>
  </si>
  <si>
    <t>83909（9.20）</t>
  </si>
  <si>
    <t>RBSKFM039</t>
  </si>
  <si>
    <t>CHOCOLATE 6602-074-775
Made in Cambodia 
女士上衣 RFID</t>
  </si>
  <si>
    <t>88508（9.18）</t>
  </si>
  <si>
    <t>RBSKFM042</t>
  </si>
  <si>
    <t>5024-747-401/426     Made in Cambodia 女士长裤 翻单2 RFID</t>
  </si>
  <si>
    <t>88526（9.18）</t>
  </si>
  <si>
    <t>RBSKFM043</t>
  </si>
  <si>
    <t>5024-787-401/426    Made in Cambodia 女士长裤 翻单1 RFID</t>
  </si>
  <si>
    <t>89262（10.16）</t>
  </si>
  <si>
    <t>RBSKFM044</t>
  </si>
  <si>
    <t>RUANDA Z X 5003-450-400/810
Made in Cambodia 女士长裤 ZALA</t>
  </si>
  <si>
    <t>白色吊牌HPBCGEN001-60*95mm-ZALA</t>
  </si>
  <si>
    <t>腰卡BAGGY BALLOON（WTBCGEN006）-60*110mm</t>
  </si>
  <si>
    <t>白色织标WLBCGEN020(06B）-85*20mm</t>
  </si>
  <si>
    <t>89259/89260（10.2/10.9）</t>
  </si>
  <si>
    <t>RBSKFM045</t>
  </si>
  <si>
    <t>5024-074-401/426/433/809
Made in Cambodia 
女士长裤 翻单7 RFID</t>
  </si>
  <si>
    <t>89518（10.2）</t>
  </si>
  <si>
    <t>RBSKFM047</t>
  </si>
  <si>
    <t>5024-747-401/809     Made in Cambodia 女士长裤 翻单3 RFID</t>
  </si>
  <si>
    <t>89520（10.2）</t>
  </si>
  <si>
    <t>RBSKFM048</t>
  </si>
  <si>
    <t>5024-787-401/809    Made in Cambodia 女士长裤 翻单2 RFID</t>
  </si>
  <si>
    <t>89591/90002/89596
（10.9/10.16）</t>
  </si>
  <si>
    <t>RBSKFM049</t>
  </si>
  <si>
    <t>5024-074-401/426/809
Made in Cambodia 
女士长裤 翻单8 RFID</t>
  </si>
  <si>
    <t>40139（10.17）</t>
  </si>
  <si>
    <t>RBSKFM046</t>
  </si>
  <si>
    <t>WINNIE 0031-074-800
Made in Cambodia 
女士长裤 RFID</t>
  </si>
  <si>
    <t>补单</t>
  </si>
  <si>
    <t>RBSKFM051</t>
  </si>
  <si>
    <t>CHOCOLATE 6602-074-775
Made in Cambodia 
女士上衣 RFID
补单</t>
  </si>
  <si>
    <t>白色缎带洗标CLBCGEN003*4页-60*25mm-牛仔类-补</t>
  </si>
  <si>
    <t>90715
（10.30）</t>
  </si>
  <si>
    <t>RBSKFM052</t>
  </si>
  <si>
    <t>5024-074-401/426/433
Made in Cambodia 
女士长裤 翻单9 RFID</t>
  </si>
  <si>
    <t>白色缎带洗标CLBCGEN003*2页-60*25mm-牛仔类-改色/更新重做1.2页</t>
  </si>
  <si>
    <t>90889（10.30）</t>
  </si>
  <si>
    <t>RBSKFM053</t>
  </si>
  <si>
    <t>5024-074-401/433
Made in Cambodia 
女士长裤 翻单10 RFID</t>
  </si>
  <si>
    <t>90891（10.23）</t>
  </si>
  <si>
    <t>RBSKFM054</t>
  </si>
  <si>
    <t>RUANDA Z X 5003-450-400/428
Made in Cambodia 女士长裤 ZALA 翻单1</t>
  </si>
  <si>
    <t>40971（11.20）</t>
  </si>
  <si>
    <t>RBSKFM055</t>
  </si>
  <si>
    <t>RUANDA PET 0068-747-400/401/426/800
Made in Cambodia 
女士长裤 RFID</t>
  </si>
  <si>
    <t>40972（11.20）</t>
  </si>
  <si>
    <t>RBSKFM056</t>
  </si>
  <si>
    <t>RUANDA TAL 0068-787-400/401/426/800
Made in Cambodia 
女士长裤 RFID</t>
  </si>
  <si>
    <t>腰卡BAGGY  BARREL  TALL（BKYK25001）-88*82mm</t>
  </si>
  <si>
    <t>91540（10.30）</t>
  </si>
  <si>
    <t>RBSKFM058</t>
  </si>
  <si>
    <t>5024-074-426
Made in Cambodia 
女士长裤 翻单11 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</si>
</sst>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_ "/>
    <numFmt numFmtId="179" formatCode="0.00_);[Red]\(0.00\)"/>
    <numFmt numFmtId="180" formatCode="\¥#,##0.00_);[Red]\(\¥#,##0.00\)"/>
    <numFmt numFmtId="181" formatCode="\$#,##0.0000;\-\$#,##0.0000"/>
    <numFmt numFmtId="182" formatCode="&quot;￥&quot;#,##0.0000;&quot;￥&quot;\-#,##0.0000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rgb="FF13110C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horizontal="center" vertical="center"/>
    </xf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82" fontId="9" fillId="3" borderId="1" xfId="0" applyNumberFormat="1" applyFont="1" applyFill="1" applyBorder="1" applyAlignment="1">
      <alignment horizontal="center" vertical="center"/>
    </xf>
    <xf numFmtId="179" fontId="8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81" fontId="6" fillId="0" borderId="3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zoomScale="70" zoomScaleNormal="70" workbookViewId="0">
      <selection activeCell="A1" sqref="$A1:$XFD1048576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28" t="s">
        <v>9</v>
      </c>
      <c r="J2" s="29" t="s">
        <v>10</v>
      </c>
    </row>
    <row r="3" ht="51" customHeight="1" spans="1:10">
      <c r="A3" s="77">
        <v>45803</v>
      </c>
      <c r="B3" s="78">
        <v>45813</v>
      </c>
      <c r="C3" s="79" t="s">
        <v>11</v>
      </c>
      <c r="D3" s="80" t="s">
        <v>12</v>
      </c>
      <c r="E3" s="81" t="s">
        <v>13</v>
      </c>
      <c r="F3" s="82" t="s">
        <v>14</v>
      </c>
      <c r="G3" s="83" t="s">
        <v>15</v>
      </c>
      <c r="H3" s="79">
        <f>85260*1.05</f>
        <v>89523</v>
      </c>
      <c r="I3" s="86">
        <v>0.04</v>
      </c>
      <c r="J3" s="31">
        <f>H3*I3</f>
        <v>3580.92</v>
      </c>
    </row>
    <row r="4" customHeight="1" spans="1:10">
      <c r="A4" s="84">
        <v>45785</v>
      </c>
      <c r="B4" s="84">
        <v>45797</v>
      </c>
      <c r="C4" s="85" t="s">
        <v>11</v>
      </c>
      <c r="D4" s="85">
        <v>76794</v>
      </c>
      <c r="E4" s="85" t="s">
        <v>16</v>
      </c>
      <c r="F4" s="83" t="s">
        <v>17</v>
      </c>
      <c r="G4" s="83" t="s">
        <v>18</v>
      </c>
      <c r="H4" s="85">
        <f t="shared" ref="H4:H6" si="0">6000*1.05</f>
        <v>6300</v>
      </c>
      <c r="I4" s="86">
        <v>0.04</v>
      </c>
      <c r="J4" s="31">
        <f t="shared" ref="J4:J18" si="1">I4*H4</f>
        <v>252</v>
      </c>
    </row>
    <row r="5" customHeight="1" spans="1:10">
      <c r="A5" s="84"/>
      <c r="B5" s="84"/>
      <c r="C5" s="85"/>
      <c r="D5" s="85"/>
      <c r="E5" s="85"/>
      <c r="F5" s="83"/>
      <c r="G5" s="86" t="s">
        <v>19</v>
      </c>
      <c r="H5" s="85">
        <f t="shared" si="0"/>
        <v>6300</v>
      </c>
      <c r="I5" s="86">
        <v>0.0158</v>
      </c>
      <c r="J5" s="31">
        <f t="shared" si="1"/>
        <v>99.54</v>
      </c>
    </row>
    <row r="6" customHeight="1" spans="1:10">
      <c r="A6" s="84"/>
      <c r="B6" s="84"/>
      <c r="C6" s="85"/>
      <c r="D6" s="85"/>
      <c r="E6" s="85"/>
      <c r="F6" s="83"/>
      <c r="G6" s="86" t="s">
        <v>20</v>
      </c>
      <c r="H6" s="85">
        <f t="shared" si="0"/>
        <v>6300</v>
      </c>
      <c r="I6" s="86">
        <v>0.0317</v>
      </c>
      <c r="J6" s="31">
        <f t="shared" si="1"/>
        <v>199.71</v>
      </c>
    </row>
    <row r="7" customHeight="1" spans="1:10">
      <c r="A7" s="84"/>
      <c r="B7" s="84">
        <v>45787</v>
      </c>
      <c r="C7" s="85"/>
      <c r="D7" s="85"/>
      <c r="E7" s="85"/>
      <c r="F7" s="83"/>
      <c r="G7" s="86" t="s">
        <v>21</v>
      </c>
      <c r="H7" s="85">
        <f>H6*4</f>
        <v>25200</v>
      </c>
      <c r="I7" s="86">
        <v>0.0079</v>
      </c>
      <c r="J7" s="31">
        <f t="shared" si="1"/>
        <v>199.08</v>
      </c>
    </row>
    <row r="8" customHeight="1" spans="1:10">
      <c r="A8" s="84"/>
      <c r="B8" s="84"/>
      <c r="C8" s="85"/>
      <c r="D8" s="85"/>
      <c r="E8" s="85"/>
      <c r="F8" s="83"/>
      <c r="G8" s="86" t="s">
        <v>22</v>
      </c>
      <c r="H8" s="85">
        <f>6000*1.05</f>
        <v>6300</v>
      </c>
      <c r="I8" s="86">
        <v>0.0187</v>
      </c>
      <c r="J8" s="31">
        <f t="shared" si="1"/>
        <v>117.81</v>
      </c>
    </row>
    <row r="9" customHeight="1" spans="1:10">
      <c r="A9" s="84"/>
      <c r="B9" s="84">
        <v>45789</v>
      </c>
      <c r="C9" s="85"/>
      <c r="D9" s="85"/>
      <c r="E9" s="85"/>
      <c r="F9" s="83"/>
      <c r="G9" s="82" t="s">
        <v>23</v>
      </c>
      <c r="H9" s="85">
        <f>6000*1.05</f>
        <v>6300</v>
      </c>
      <c r="I9" s="86">
        <v>0.1496</v>
      </c>
      <c r="J9" s="31">
        <f t="shared" si="1"/>
        <v>942.48</v>
      </c>
    </row>
    <row r="10" customHeight="1" spans="1:10">
      <c r="A10" s="84">
        <v>45785</v>
      </c>
      <c r="B10" s="84">
        <v>45793</v>
      </c>
      <c r="C10" s="85" t="s">
        <v>11</v>
      </c>
      <c r="D10" s="85">
        <v>76700</v>
      </c>
      <c r="E10" s="85" t="s">
        <v>24</v>
      </c>
      <c r="F10" s="83" t="s">
        <v>25</v>
      </c>
      <c r="G10" s="83" t="s">
        <v>18</v>
      </c>
      <c r="H10" s="85">
        <f t="shared" ref="H10:H13" si="2">11000*1.05</f>
        <v>11550</v>
      </c>
      <c r="I10" s="86">
        <v>0.04</v>
      </c>
      <c r="J10" s="31">
        <f t="shared" si="1"/>
        <v>462</v>
      </c>
    </row>
    <row r="11" customHeight="1" spans="1:10">
      <c r="A11" s="84"/>
      <c r="B11" s="84"/>
      <c r="C11" s="85"/>
      <c r="D11" s="85"/>
      <c r="E11" s="85"/>
      <c r="F11" s="83"/>
      <c r="G11" s="86" t="s">
        <v>19</v>
      </c>
      <c r="H11" s="85">
        <f t="shared" si="2"/>
        <v>11550</v>
      </c>
      <c r="I11" s="86">
        <v>0.0158</v>
      </c>
      <c r="J11" s="31">
        <f t="shared" si="1"/>
        <v>182.49</v>
      </c>
    </row>
    <row r="12" customHeight="1" spans="1:10">
      <c r="A12" s="84"/>
      <c r="B12" s="87">
        <v>45807</v>
      </c>
      <c r="C12" s="85"/>
      <c r="D12" s="85"/>
      <c r="E12" s="85"/>
      <c r="F12" s="83"/>
      <c r="G12" s="82" t="s">
        <v>26</v>
      </c>
      <c r="H12" s="86">
        <f t="shared" si="2"/>
        <v>11550</v>
      </c>
      <c r="I12" s="86">
        <v>0.04</v>
      </c>
      <c r="J12" s="31">
        <f t="shared" si="1"/>
        <v>462</v>
      </c>
    </row>
    <row r="13" customHeight="1" spans="1:10">
      <c r="A13" s="84"/>
      <c r="B13" s="84">
        <v>45793</v>
      </c>
      <c r="C13" s="85"/>
      <c r="D13" s="85"/>
      <c r="E13" s="85"/>
      <c r="F13" s="83"/>
      <c r="G13" s="86" t="s">
        <v>27</v>
      </c>
      <c r="H13" s="85">
        <f t="shared" si="2"/>
        <v>11550</v>
      </c>
      <c r="I13" s="86">
        <v>0.0317</v>
      </c>
      <c r="J13" s="31">
        <f t="shared" si="1"/>
        <v>366.135</v>
      </c>
    </row>
    <row r="14" customHeight="1" spans="1:10">
      <c r="A14" s="84"/>
      <c r="B14" s="87">
        <v>45790</v>
      </c>
      <c r="C14" s="85"/>
      <c r="D14" s="85"/>
      <c r="E14" s="85"/>
      <c r="F14" s="83"/>
      <c r="G14" s="86" t="s">
        <v>21</v>
      </c>
      <c r="H14" s="85">
        <f>H13*4</f>
        <v>46200</v>
      </c>
      <c r="I14" s="86">
        <v>0.0079</v>
      </c>
      <c r="J14" s="31">
        <f t="shared" si="1"/>
        <v>364.98</v>
      </c>
    </row>
    <row r="15" customHeight="1" spans="1:10">
      <c r="A15" s="84"/>
      <c r="B15" s="88"/>
      <c r="C15" s="85"/>
      <c r="D15" s="85"/>
      <c r="E15" s="85"/>
      <c r="F15" s="83"/>
      <c r="G15" s="86" t="s">
        <v>22</v>
      </c>
      <c r="H15" s="85">
        <f>11000*1.05</f>
        <v>11550</v>
      </c>
      <c r="I15" s="86">
        <v>0.0187</v>
      </c>
      <c r="J15" s="31">
        <f t="shared" si="1"/>
        <v>215.985</v>
      </c>
    </row>
    <row r="16" customHeight="1" spans="1:10">
      <c r="A16" s="84"/>
      <c r="B16" s="87">
        <v>45789</v>
      </c>
      <c r="C16" s="85"/>
      <c r="D16" s="85"/>
      <c r="E16" s="85"/>
      <c r="F16" s="83"/>
      <c r="G16" s="82" t="s">
        <v>23</v>
      </c>
      <c r="H16" s="85">
        <f>11000*1.05</f>
        <v>11550</v>
      </c>
      <c r="I16" s="86">
        <v>0.1496</v>
      </c>
      <c r="J16" s="31">
        <f t="shared" si="1"/>
        <v>1727.88</v>
      </c>
    </row>
    <row r="17" customHeight="1" spans="1:10">
      <c r="A17" s="84">
        <v>45790</v>
      </c>
      <c r="B17" s="84">
        <v>45791</v>
      </c>
      <c r="C17" s="85" t="s">
        <v>11</v>
      </c>
      <c r="D17" s="85">
        <v>25242</v>
      </c>
      <c r="E17" s="85" t="s">
        <v>28</v>
      </c>
      <c r="F17" s="83" t="s">
        <v>29</v>
      </c>
      <c r="G17" s="85" t="s">
        <v>30</v>
      </c>
      <c r="H17" s="85">
        <f>10500</f>
        <v>10500</v>
      </c>
      <c r="I17" s="85">
        <v>0.007</v>
      </c>
      <c r="J17" s="31">
        <f t="shared" si="1"/>
        <v>73.5</v>
      </c>
    </row>
    <row r="18" customHeight="1" spans="1:10">
      <c r="A18" s="77">
        <v>45799</v>
      </c>
      <c r="B18" s="87">
        <v>45811</v>
      </c>
      <c r="C18" s="79" t="s">
        <v>11</v>
      </c>
      <c r="D18" s="89">
        <v>24663</v>
      </c>
      <c r="E18" s="86" t="s">
        <v>31</v>
      </c>
      <c r="F18" s="82" t="s">
        <v>32</v>
      </c>
      <c r="G18" s="83" t="s">
        <v>18</v>
      </c>
      <c r="H18" s="79">
        <f t="shared" ref="H18:H20" si="3">4500*1.05</f>
        <v>4725</v>
      </c>
      <c r="I18" s="86">
        <v>0.04</v>
      </c>
      <c r="J18" s="31">
        <f t="shared" si="1"/>
        <v>189</v>
      </c>
    </row>
    <row r="19" customHeight="1" spans="1:10">
      <c r="A19" s="77"/>
      <c r="B19" s="88"/>
      <c r="C19" s="79"/>
      <c r="D19" s="90"/>
      <c r="E19" s="86"/>
      <c r="F19" s="82"/>
      <c r="G19" s="86" t="s">
        <v>19</v>
      </c>
      <c r="H19" s="79">
        <f t="shared" si="3"/>
        <v>4725</v>
      </c>
      <c r="I19" s="86">
        <v>0.0158</v>
      </c>
      <c r="J19" s="31">
        <f>H19*I19</f>
        <v>74.655</v>
      </c>
    </row>
    <row r="20" customHeight="1" spans="1:10">
      <c r="A20" s="77"/>
      <c r="B20" s="78">
        <v>45806</v>
      </c>
      <c r="C20" s="79"/>
      <c r="D20" s="90"/>
      <c r="E20" s="86"/>
      <c r="F20" s="82"/>
      <c r="G20" s="86" t="s">
        <v>22</v>
      </c>
      <c r="H20" s="79">
        <f t="shared" si="3"/>
        <v>4725</v>
      </c>
      <c r="I20" s="86">
        <v>0.0187</v>
      </c>
      <c r="J20" s="31">
        <f>H20*I20</f>
        <v>88.3575</v>
      </c>
    </row>
    <row r="21" customHeight="1" spans="1:10">
      <c r="A21" s="77"/>
      <c r="B21" s="91"/>
      <c r="C21" s="79"/>
      <c r="D21" s="90"/>
      <c r="E21" s="86"/>
      <c r="F21" s="82"/>
      <c r="G21" s="86" t="s">
        <v>33</v>
      </c>
      <c r="H21" s="79">
        <f>H20*5</f>
        <v>23625</v>
      </c>
      <c r="I21" s="86">
        <v>0.0079</v>
      </c>
      <c r="J21" s="31">
        <f>H21*I21</f>
        <v>186.6375</v>
      </c>
    </row>
    <row r="22" customHeight="1" spans="1:10">
      <c r="A22" s="77"/>
      <c r="B22" s="87">
        <v>45807</v>
      </c>
      <c r="C22" s="79"/>
      <c r="D22" s="90"/>
      <c r="E22" s="86"/>
      <c r="F22" s="82"/>
      <c r="G22" s="83" t="s">
        <v>34</v>
      </c>
      <c r="H22" s="79">
        <f>4500*1.05</f>
        <v>4725</v>
      </c>
      <c r="I22" s="86">
        <v>0.1461</v>
      </c>
      <c r="J22" s="31">
        <f>H22*I22</f>
        <v>690.3225</v>
      </c>
    </row>
    <row r="23" customHeight="1" spans="1:10">
      <c r="A23" s="84">
        <v>45800</v>
      </c>
      <c r="B23" s="87">
        <v>45811</v>
      </c>
      <c r="C23" s="85" t="s">
        <v>11</v>
      </c>
      <c r="D23" s="83" t="s">
        <v>35</v>
      </c>
      <c r="E23" s="85" t="s">
        <v>36</v>
      </c>
      <c r="F23" s="82" t="s">
        <v>37</v>
      </c>
      <c r="G23" s="83" t="s">
        <v>18</v>
      </c>
      <c r="H23" s="85">
        <f t="shared" ref="H23:H25" si="4">(3870+3870)*1.05</f>
        <v>8127</v>
      </c>
      <c r="I23" s="86">
        <v>0.04</v>
      </c>
      <c r="J23" s="31">
        <f t="shared" ref="J23:J29" si="5">I23*H23</f>
        <v>325.08</v>
      </c>
    </row>
    <row r="24" customHeight="1" spans="1:10">
      <c r="A24" s="84"/>
      <c r="B24" s="92"/>
      <c r="C24" s="85"/>
      <c r="D24" s="83"/>
      <c r="E24" s="85"/>
      <c r="F24" s="82"/>
      <c r="G24" s="86" t="s">
        <v>19</v>
      </c>
      <c r="H24" s="85">
        <f t="shared" si="4"/>
        <v>8127</v>
      </c>
      <c r="I24" s="86">
        <v>0.0158</v>
      </c>
      <c r="J24" s="31">
        <f t="shared" si="5"/>
        <v>128.4066</v>
      </c>
    </row>
    <row r="25" customHeight="1" spans="1:10">
      <c r="A25" s="84"/>
      <c r="B25" s="88"/>
      <c r="C25" s="85"/>
      <c r="D25" s="83"/>
      <c r="E25" s="85"/>
      <c r="F25" s="82"/>
      <c r="G25" s="86" t="s">
        <v>38</v>
      </c>
      <c r="H25" s="85">
        <f t="shared" si="4"/>
        <v>8127</v>
      </c>
      <c r="I25" s="86">
        <v>0.0317</v>
      </c>
      <c r="J25" s="31">
        <f t="shared" si="5"/>
        <v>257.6259</v>
      </c>
    </row>
    <row r="26" customHeight="1" spans="1:10">
      <c r="A26" s="84"/>
      <c r="B26" s="87">
        <v>45807</v>
      </c>
      <c r="C26" s="85"/>
      <c r="D26" s="83"/>
      <c r="E26" s="85"/>
      <c r="F26" s="82"/>
      <c r="G26" s="86" t="s">
        <v>39</v>
      </c>
      <c r="H26" s="86">
        <f>H25*4</f>
        <v>32508</v>
      </c>
      <c r="I26" s="86">
        <v>0.0079</v>
      </c>
      <c r="J26" s="31">
        <f t="shared" si="5"/>
        <v>256.8132</v>
      </c>
    </row>
    <row r="27" customHeight="1" spans="1:10">
      <c r="A27" s="84"/>
      <c r="B27" s="88"/>
      <c r="C27" s="85"/>
      <c r="D27" s="83"/>
      <c r="E27" s="85"/>
      <c r="F27" s="82"/>
      <c r="G27" s="86" t="s">
        <v>22</v>
      </c>
      <c r="H27" s="86">
        <f>(3870+3870)*1.05</f>
        <v>8127</v>
      </c>
      <c r="I27" s="86">
        <v>0.0187</v>
      </c>
      <c r="J27" s="31">
        <f t="shared" si="5"/>
        <v>151.9749</v>
      </c>
    </row>
    <row r="28" customHeight="1" spans="1:10">
      <c r="A28" s="84"/>
      <c r="B28" s="87">
        <v>45807</v>
      </c>
      <c r="C28" s="85"/>
      <c r="D28" s="83"/>
      <c r="E28" s="85"/>
      <c r="F28" s="82"/>
      <c r="G28" s="82" t="s">
        <v>23</v>
      </c>
      <c r="H28" s="85">
        <f>(3870+3870)*1.05</f>
        <v>8127</v>
      </c>
      <c r="I28" s="86">
        <v>0.1496</v>
      </c>
      <c r="J28" s="31">
        <f t="shared" si="5"/>
        <v>1215.7992</v>
      </c>
    </row>
    <row r="29" customHeight="1" spans="1:10">
      <c r="A29" s="77">
        <v>45804</v>
      </c>
      <c r="B29" s="78">
        <v>45811</v>
      </c>
      <c r="C29" s="79" t="s">
        <v>11</v>
      </c>
      <c r="D29" s="89" t="s">
        <v>40</v>
      </c>
      <c r="E29" s="86" t="s">
        <v>41</v>
      </c>
      <c r="F29" s="82" t="s">
        <v>42</v>
      </c>
      <c r="G29" s="83" t="s">
        <v>18</v>
      </c>
      <c r="H29" s="79">
        <f t="shared" ref="H29:H31" si="6">(4000+3500+3500)*1.05</f>
        <v>11550</v>
      </c>
      <c r="I29" s="86">
        <v>0.04</v>
      </c>
      <c r="J29" s="31">
        <f t="shared" si="5"/>
        <v>462</v>
      </c>
    </row>
    <row r="30" customHeight="1" spans="1:10">
      <c r="A30" s="77"/>
      <c r="B30" s="91"/>
      <c r="C30" s="79"/>
      <c r="D30" s="90"/>
      <c r="E30" s="86"/>
      <c r="F30" s="82"/>
      <c r="G30" s="86" t="s">
        <v>19</v>
      </c>
      <c r="H30" s="79">
        <f t="shared" si="6"/>
        <v>11550</v>
      </c>
      <c r="I30" s="86">
        <v>0.0158</v>
      </c>
      <c r="J30" s="31">
        <f>H30*I30</f>
        <v>182.49</v>
      </c>
    </row>
    <row r="31" customHeight="1" spans="1:10">
      <c r="A31" s="77"/>
      <c r="B31" s="78">
        <v>45808</v>
      </c>
      <c r="C31" s="79"/>
      <c r="D31" s="90"/>
      <c r="E31" s="86"/>
      <c r="F31" s="82"/>
      <c r="G31" s="86" t="s">
        <v>22</v>
      </c>
      <c r="H31" s="79">
        <f t="shared" si="6"/>
        <v>11550</v>
      </c>
      <c r="I31" s="86">
        <v>0.0187</v>
      </c>
      <c r="J31" s="31">
        <f>H31*I31</f>
        <v>215.985</v>
      </c>
    </row>
    <row r="32" customHeight="1" spans="1:10">
      <c r="A32" s="77"/>
      <c r="B32" s="91"/>
      <c r="C32" s="79"/>
      <c r="D32" s="90"/>
      <c r="E32" s="86"/>
      <c r="F32" s="82"/>
      <c r="G32" s="86" t="s">
        <v>33</v>
      </c>
      <c r="H32" s="79">
        <f>H31*5</f>
        <v>57750</v>
      </c>
      <c r="I32" s="86">
        <v>0.0079</v>
      </c>
      <c r="J32" s="31">
        <f>H32*I32</f>
        <v>456.225</v>
      </c>
    </row>
    <row r="33" customHeight="1" spans="1:10">
      <c r="A33" s="77"/>
      <c r="B33" s="78">
        <v>45811</v>
      </c>
      <c r="C33" s="79"/>
      <c r="D33" s="90"/>
      <c r="E33" s="86"/>
      <c r="F33" s="82"/>
      <c r="G33" s="83" t="s">
        <v>34</v>
      </c>
      <c r="H33" s="79">
        <f>(4000+3500+3500)*1.05</f>
        <v>11550</v>
      </c>
      <c r="I33" s="86">
        <v>0.1461</v>
      </c>
      <c r="J33" s="31">
        <f>H33*I33</f>
        <v>1687.455</v>
      </c>
    </row>
    <row r="34" customHeight="1" spans="1:10">
      <c r="A34" s="77">
        <v>45812</v>
      </c>
      <c r="B34" s="78">
        <v>45818</v>
      </c>
      <c r="C34" s="79" t="s">
        <v>11</v>
      </c>
      <c r="D34" s="89">
        <v>26474</v>
      </c>
      <c r="E34" s="86" t="s">
        <v>43</v>
      </c>
      <c r="F34" s="82" t="s">
        <v>44</v>
      </c>
      <c r="G34" s="83" t="s">
        <v>18</v>
      </c>
      <c r="H34" s="79">
        <f t="shared" ref="H34:H36" si="7">8000*1.05</f>
        <v>8400</v>
      </c>
      <c r="I34" s="86">
        <v>0.04</v>
      </c>
      <c r="J34" s="31">
        <f>I34*H34</f>
        <v>336</v>
      </c>
    </row>
    <row r="35" customHeight="1" spans="1:10">
      <c r="A35" s="77"/>
      <c r="B35" s="91"/>
      <c r="C35" s="79"/>
      <c r="D35" s="90"/>
      <c r="E35" s="86"/>
      <c r="F35" s="82"/>
      <c r="G35" s="86" t="s">
        <v>19</v>
      </c>
      <c r="H35" s="79">
        <f t="shared" si="7"/>
        <v>8400</v>
      </c>
      <c r="I35" s="86">
        <v>0.0158</v>
      </c>
      <c r="J35" s="31">
        <f>H35*I35</f>
        <v>132.72</v>
      </c>
    </row>
    <row r="36" customHeight="1" spans="1:10">
      <c r="A36" s="77"/>
      <c r="B36" s="78">
        <v>45818</v>
      </c>
      <c r="C36" s="79"/>
      <c r="D36" s="90"/>
      <c r="E36" s="86"/>
      <c r="F36" s="82"/>
      <c r="G36" s="86" t="s">
        <v>22</v>
      </c>
      <c r="H36" s="79">
        <f t="shared" si="7"/>
        <v>8400</v>
      </c>
      <c r="I36" s="86">
        <v>0.0187</v>
      </c>
      <c r="J36" s="31">
        <f>H36*I36</f>
        <v>157.08</v>
      </c>
    </row>
    <row r="37" customHeight="1" spans="1:10">
      <c r="A37" s="77"/>
      <c r="B37" s="91"/>
      <c r="C37" s="79"/>
      <c r="D37" s="90"/>
      <c r="E37" s="86"/>
      <c r="F37" s="82"/>
      <c r="G37" s="86" t="s">
        <v>33</v>
      </c>
      <c r="H37" s="79">
        <f>H36*5</f>
        <v>42000</v>
      </c>
      <c r="I37" s="86">
        <v>0.0079</v>
      </c>
      <c r="J37" s="31">
        <f>H37*I37</f>
        <v>331.8</v>
      </c>
    </row>
    <row r="38" customHeight="1" spans="1:10">
      <c r="A38" s="77"/>
      <c r="B38" s="78">
        <v>45819</v>
      </c>
      <c r="C38" s="79"/>
      <c r="D38" s="90"/>
      <c r="E38" s="86"/>
      <c r="F38" s="82"/>
      <c r="G38" s="83" t="s">
        <v>34</v>
      </c>
      <c r="H38" s="79">
        <f>8000*1.05</f>
        <v>8400</v>
      </c>
      <c r="I38" s="86">
        <v>0.1461</v>
      </c>
      <c r="J38" s="31">
        <f>H38*I38</f>
        <v>1227.24</v>
      </c>
    </row>
    <row r="39" customHeight="1" spans="1:10">
      <c r="A39" s="84">
        <v>45812</v>
      </c>
      <c r="B39" s="84">
        <v>45819</v>
      </c>
      <c r="C39" s="85" t="s">
        <v>11</v>
      </c>
      <c r="D39" s="83">
        <v>77242</v>
      </c>
      <c r="E39" s="85" t="s">
        <v>45</v>
      </c>
      <c r="F39" s="82" t="s">
        <v>46</v>
      </c>
      <c r="G39" s="83" t="s">
        <v>18</v>
      </c>
      <c r="H39" s="85">
        <f t="shared" ref="H39:H41" si="8">22000*1.05</f>
        <v>23100</v>
      </c>
      <c r="I39" s="86">
        <v>0.04</v>
      </c>
      <c r="J39" s="31">
        <f t="shared" ref="J39:J44" si="9">I39*H39</f>
        <v>924</v>
      </c>
    </row>
    <row r="40" customHeight="1" spans="1:10">
      <c r="A40" s="84"/>
      <c r="B40" s="84"/>
      <c r="C40" s="85"/>
      <c r="D40" s="83"/>
      <c r="E40" s="85"/>
      <c r="F40" s="82"/>
      <c r="G40" s="86" t="s">
        <v>19</v>
      </c>
      <c r="H40" s="85">
        <f t="shared" si="8"/>
        <v>23100</v>
      </c>
      <c r="I40" s="86">
        <v>0.0158</v>
      </c>
      <c r="J40" s="31">
        <f t="shared" si="9"/>
        <v>364.98</v>
      </c>
    </row>
    <row r="41" customHeight="1" spans="1:10">
      <c r="A41" s="84"/>
      <c r="B41" s="84"/>
      <c r="C41" s="85"/>
      <c r="D41" s="83"/>
      <c r="E41" s="85"/>
      <c r="F41" s="82"/>
      <c r="G41" s="86" t="s">
        <v>47</v>
      </c>
      <c r="H41" s="85">
        <f t="shared" si="8"/>
        <v>23100</v>
      </c>
      <c r="I41" s="86">
        <v>0.0317</v>
      </c>
      <c r="J41" s="31">
        <f t="shared" si="9"/>
        <v>732.27</v>
      </c>
    </row>
    <row r="42" customHeight="1" spans="1:10">
      <c r="A42" s="84"/>
      <c r="B42" s="77">
        <v>45818</v>
      </c>
      <c r="C42" s="85"/>
      <c r="D42" s="83"/>
      <c r="E42" s="85"/>
      <c r="F42" s="82"/>
      <c r="G42" s="86" t="s">
        <v>21</v>
      </c>
      <c r="H42" s="85">
        <f>H39*4</f>
        <v>92400</v>
      </c>
      <c r="I42" s="86">
        <v>0.0079</v>
      </c>
      <c r="J42" s="31">
        <f t="shared" si="9"/>
        <v>729.96</v>
      </c>
    </row>
    <row r="43" customHeight="1" spans="1:10">
      <c r="A43" s="84"/>
      <c r="B43" s="77"/>
      <c r="C43" s="85"/>
      <c r="D43" s="83"/>
      <c r="E43" s="85"/>
      <c r="F43" s="82"/>
      <c r="G43" s="86" t="s">
        <v>22</v>
      </c>
      <c r="H43" s="85">
        <f>22000*1.05</f>
        <v>23100</v>
      </c>
      <c r="I43" s="86">
        <v>0.0187</v>
      </c>
      <c r="J43" s="31">
        <f t="shared" si="9"/>
        <v>431.97</v>
      </c>
    </row>
    <row r="44" customHeight="1" spans="1:10">
      <c r="A44" s="84"/>
      <c r="B44" s="93">
        <v>45819</v>
      </c>
      <c r="C44" s="85"/>
      <c r="D44" s="83"/>
      <c r="E44" s="85"/>
      <c r="F44" s="82"/>
      <c r="G44" s="82" t="s">
        <v>23</v>
      </c>
      <c r="H44" s="85">
        <f>22000*1.05</f>
        <v>23100</v>
      </c>
      <c r="I44" s="86">
        <v>0.1496</v>
      </c>
      <c r="J44" s="31">
        <f t="shared" si="9"/>
        <v>3455.76</v>
      </c>
    </row>
    <row r="46" customHeight="1" spans="9:10">
      <c r="I46" s="1" t="s">
        <v>48</v>
      </c>
      <c r="J46" s="1">
        <f>SUM(J3:J45)</f>
        <v>24639.1173</v>
      </c>
    </row>
  </sheetData>
  <mergeCells count="50">
    <mergeCell ref="A1:J1"/>
    <mergeCell ref="A4:A9"/>
    <mergeCell ref="A10:A16"/>
    <mergeCell ref="A18:A22"/>
    <mergeCell ref="A23:A28"/>
    <mergeCell ref="A29:A33"/>
    <mergeCell ref="A34:A38"/>
    <mergeCell ref="A39:A44"/>
    <mergeCell ref="B4:B6"/>
    <mergeCell ref="B7:B8"/>
    <mergeCell ref="B10:B11"/>
    <mergeCell ref="B14:B15"/>
    <mergeCell ref="B18:B19"/>
    <mergeCell ref="B20:B21"/>
    <mergeCell ref="B23:B25"/>
    <mergeCell ref="B26:B27"/>
    <mergeCell ref="B29:B30"/>
    <mergeCell ref="B31:B32"/>
    <mergeCell ref="B34:B35"/>
    <mergeCell ref="B36:B37"/>
    <mergeCell ref="B39:B41"/>
    <mergeCell ref="B42:B43"/>
    <mergeCell ref="C4:C9"/>
    <mergeCell ref="C10:C16"/>
    <mergeCell ref="C18:C22"/>
    <mergeCell ref="C23:C28"/>
    <mergeCell ref="C29:C33"/>
    <mergeCell ref="C34:C38"/>
    <mergeCell ref="C39:C44"/>
    <mergeCell ref="D4:D9"/>
    <mergeCell ref="D10:D16"/>
    <mergeCell ref="D18:D22"/>
    <mergeCell ref="D23:D28"/>
    <mergeCell ref="D29:D33"/>
    <mergeCell ref="D34:D38"/>
    <mergeCell ref="D39:D44"/>
    <mergeCell ref="E4:E9"/>
    <mergeCell ref="E10:E16"/>
    <mergeCell ref="E18:E22"/>
    <mergeCell ref="E23:E28"/>
    <mergeCell ref="E29:E33"/>
    <mergeCell ref="E34:E38"/>
    <mergeCell ref="E39:E44"/>
    <mergeCell ref="F4:F9"/>
    <mergeCell ref="F10:F16"/>
    <mergeCell ref="F18:F22"/>
    <mergeCell ref="F23:F28"/>
    <mergeCell ref="F29:F33"/>
    <mergeCell ref="F34:F38"/>
    <mergeCell ref="F39:F4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zoomScale="85" zoomScaleNormal="85" workbookViewId="0">
      <pane ySplit="2" topLeftCell="A3" activePane="bottomLeft" state="frozen"/>
      <selection/>
      <selection pane="bottomLeft" activeCell="G71" sqref="G71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9" width="12.7181818181818" style="1" customWidth="1"/>
    <col min="10" max="10" width="18.1818181818182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28" t="s">
        <v>9</v>
      </c>
      <c r="J2" s="29" t="s">
        <v>10</v>
      </c>
    </row>
    <row r="3" customHeight="1" spans="1:10">
      <c r="A3" s="25">
        <v>45817</v>
      </c>
      <c r="B3" s="68" t="s">
        <v>49</v>
      </c>
      <c r="C3" s="18" t="s">
        <v>11</v>
      </c>
      <c r="D3" s="13" t="s">
        <v>50</v>
      </c>
      <c r="E3" s="18" t="s">
        <v>51</v>
      </c>
      <c r="F3" s="13" t="s">
        <v>52</v>
      </c>
      <c r="G3" s="26" t="s">
        <v>18</v>
      </c>
      <c r="H3" s="18">
        <f>(18000+20500*3)*1.05</f>
        <v>83475</v>
      </c>
      <c r="I3" s="12">
        <v>0.04</v>
      </c>
      <c r="J3" s="67">
        <f t="shared" ref="J3:J9" si="0">I3*H3</f>
        <v>3339</v>
      </c>
    </row>
    <row r="4" customHeight="1" spans="1:10">
      <c r="A4" s="25"/>
      <c r="B4" s="69"/>
      <c r="C4" s="18"/>
      <c r="D4" s="13"/>
      <c r="E4" s="18"/>
      <c r="F4" s="13"/>
      <c r="G4" s="12" t="s">
        <v>19</v>
      </c>
      <c r="H4" s="18">
        <f>(18000+20500*3)*1.05</f>
        <v>83475</v>
      </c>
      <c r="I4" s="12">
        <v>0.0158</v>
      </c>
      <c r="J4" s="67">
        <f t="shared" si="0"/>
        <v>1318.905</v>
      </c>
    </row>
    <row r="5" customHeight="1" spans="1:10">
      <c r="A5" s="25"/>
      <c r="B5" s="70"/>
      <c r="C5" s="18"/>
      <c r="D5" s="13"/>
      <c r="E5" s="18"/>
      <c r="F5" s="13"/>
      <c r="G5" s="12" t="s">
        <v>38</v>
      </c>
      <c r="H5" s="18">
        <f>(18000+20500*3)*1.05</f>
        <v>83475</v>
      </c>
      <c r="I5" s="12">
        <v>0.0317</v>
      </c>
      <c r="J5" s="67">
        <f t="shared" si="0"/>
        <v>2646.1575</v>
      </c>
    </row>
    <row r="6" customHeight="1" spans="1:10">
      <c r="A6" s="25"/>
      <c r="B6" s="71" t="s">
        <v>53</v>
      </c>
      <c r="C6" s="18"/>
      <c r="D6" s="13"/>
      <c r="E6" s="18"/>
      <c r="F6" s="13"/>
      <c r="G6" s="12" t="s">
        <v>21</v>
      </c>
      <c r="H6" s="18">
        <f>H5*4</f>
        <v>333900</v>
      </c>
      <c r="I6" s="12">
        <v>0.0079</v>
      </c>
      <c r="J6" s="67">
        <f t="shared" si="0"/>
        <v>2637.81</v>
      </c>
    </row>
    <row r="7" customHeight="1" spans="1:10">
      <c r="A7" s="25"/>
      <c r="B7" s="72"/>
      <c r="C7" s="18"/>
      <c r="D7" s="13"/>
      <c r="E7" s="18"/>
      <c r="F7" s="13"/>
      <c r="G7" s="12" t="s">
        <v>22</v>
      </c>
      <c r="H7" s="18">
        <f>(18000+20500*3)*1.05</f>
        <v>83475</v>
      </c>
      <c r="I7" s="12">
        <v>0.0187</v>
      </c>
      <c r="J7" s="67">
        <f t="shared" si="0"/>
        <v>1560.9825</v>
      </c>
    </row>
    <row r="8" customHeight="1" spans="1:10">
      <c r="A8" s="25"/>
      <c r="B8" s="71" t="s">
        <v>54</v>
      </c>
      <c r="C8" s="18"/>
      <c r="D8" s="13"/>
      <c r="E8" s="18"/>
      <c r="F8" s="13"/>
      <c r="G8" s="13" t="s">
        <v>23</v>
      </c>
      <c r="H8" s="18">
        <f>(18000+20500*3)*1.05</f>
        <v>83475</v>
      </c>
      <c r="I8" s="12">
        <v>0.1496</v>
      </c>
      <c r="J8" s="67">
        <f t="shared" si="0"/>
        <v>12487.86</v>
      </c>
    </row>
    <row r="9" customHeight="1" spans="1:10">
      <c r="A9" s="17">
        <v>45820</v>
      </c>
      <c r="B9" s="42">
        <v>45832</v>
      </c>
      <c r="C9" s="18" t="s">
        <v>11</v>
      </c>
      <c r="D9" s="19" t="s">
        <v>55</v>
      </c>
      <c r="E9" s="12" t="s">
        <v>56</v>
      </c>
      <c r="F9" s="13" t="s">
        <v>57</v>
      </c>
      <c r="G9" s="26" t="s">
        <v>18</v>
      </c>
      <c r="H9" s="18">
        <f>(9000+9000)*1.05</f>
        <v>18900</v>
      </c>
      <c r="I9" s="12">
        <v>0.04</v>
      </c>
      <c r="J9" s="67">
        <f t="shared" si="0"/>
        <v>756</v>
      </c>
    </row>
    <row r="10" customHeight="1" spans="1:10">
      <c r="A10" s="17"/>
      <c r="B10" s="44"/>
      <c r="C10" s="18"/>
      <c r="D10" s="73"/>
      <c r="E10" s="12"/>
      <c r="F10" s="13"/>
      <c r="G10" s="12" t="s">
        <v>19</v>
      </c>
      <c r="H10" s="18">
        <f>(9000+9000)*1.05</f>
        <v>18900</v>
      </c>
      <c r="I10" s="12">
        <v>0.0158</v>
      </c>
      <c r="J10" s="67">
        <f>H10*I10</f>
        <v>298.62</v>
      </c>
    </row>
    <row r="11" customHeight="1" spans="1:10">
      <c r="A11" s="17"/>
      <c r="B11" s="42">
        <v>45831</v>
      </c>
      <c r="C11" s="18"/>
      <c r="D11" s="73"/>
      <c r="E11" s="12"/>
      <c r="F11" s="13"/>
      <c r="G11" s="12" t="s">
        <v>22</v>
      </c>
      <c r="H11" s="18">
        <f>(9000+9000)*1.05</f>
        <v>18900</v>
      </c>
      <c r="I11" s="12">
        <v>0.0187</v>
      </c>
      <c r="J11" s="67">
        <f>H11*I11</f>
        <v>353.43</v>
      </c>
    </row>
    <row r="12" customHeight="1" spans="1:10">
      <c r="A12" s="17"/>
      <c r="B12" s="44"/>
      <c r="C12" s="18"/>
      <c r="D12" s="73"/>
      <c r="E12" s="12"/>
      <c r="F12" s="13"/>
      <c r="G12" s="12" t="s">
        <v>33</v>
      </c>
      <c r="H12" s="18">
        <f>H11*5</f>
        <v>94500</v>
      </c>
      <c r="I12" s="12">
        <v>0.0079</v>
      </c>
      <c r="J12" s="67">
        <f>H12*I12</f>
        <v>746.55</v>
      </c>
    </row>
    <row r="13" customHeight="1" spans="1:10">
      <c r="A13" s="17"/>
      <c r="B13" s="42">
        <v>45828</v>
      </c>
      <c r="C13" s="18"/>
      <c r="D13" s="73"/>
      <c r="E13" s="12"/>
      <c r="F13" s="13"/>
      <c r="G13" s="26" t="s">
        <v>34</v>
      </c>
      <c r="H13" s="18">
        <f>(9000+9000)*1.05</f>
        <v>18900</v>
      </c>
      <c r="I13" s="12">
        <v>0.1461</v>
      </c>
      <c r="J13" s="67">
        <f>H13*I13</f>
        <v>2761.29</v>
      </c>
    </row>
    <row r="14" customHeight="1" spans="1:10">
      <c r="A14" s="25">
        <v>45824</v>
      </c>
      <c r="B14" s="46">
        <v>45855</v>
      </c>
      <c r="C14" s="18" t="s">
        <v>11</v>
      </c>
      <c r="D14" s="26">
        <v>26584</v>
      </c>
      <c r="E14" s="18" t="s">
        <v>58</v>
      </c>
      <c r="F14" s="13" t="s">
        <v>59</v>
      </c>
      <c r="G14" s="26" t="s">
        <v>18</v>
      </c>
      <c r="H14" s="18">
        <f>2000*1.05</f>
        <v>2100</v>
      </c>
      <c r="I14" s="12">
        <v>0.04</v>
      </c>
      <c r="J14" s="67">
        <f t="shared" ref="J14:J19" si="1">I14*H14</f>
        <v>84</v>
      </c>
    </row>
    <row r="15" customHeight="1" spans="1:10">
      <c r="A15" s="25"/>
      <c r="B15" s="47"/>
      <c r="C15" s="18"/>
      <c r="D15" s="26"/>
      <c r="E15" s="18"/>
      <c r="F15" s="13"/>
      <c r="G15" s="12" t="s">
        <v>19</v>
      </c>
      <c r="H15" s="18">
        <f>2000*1.05</f>
        <v>2100</v>
      </c>
      <c r="I15" s="12">
        <v>0.0158</v>
      </c>
      <c r="J15" s="67">
        <f t="shared" si="1"/>
        <v>33.18</v>
      </c>
    </row>
    <row r="16" customHeight="1" spans="1:10">
      <c r="A16" s="25"/>
      <c r="B16" s="48"/>
      <c r="C16" s="18"/>
      <c r="D16" s="26"/>
      <c r="E16" s="18"/>
      <c r="F16" s="13"/>
      <c r="G16" s="12" t="s">
        <v>60</v>
      </c>
      <c r="H16" s="18">
        <f>2000*1.05</f>
        <v>2100</v>
      </c>
      <c r="I16" s="12">
        <v>0.0317</v>
      </c>
      <c r="J16" s="67">
        <f t="shared" si="1"/>
        <v>66.57</v>
      </c>
    </row>
    <row r="17" customHeight="1" spans="1:10">
      <c r="A17" s="25"/>
      <c r="B17" s="46">
        <v>45827</v>
      </c>
      <c r="C17" s="18"/>
      <c r="D17" s="26"/>
      <c r="E17" s="18"/>
      <c r="F17" s="13"/>
      <c r="G17" s="12" t="s">
        <v>21</v>
      </c>
      <c r="H17" s="18">
        <f>H16*4</f>
        <v>8400</v>
      </c>
      <c r="I17" s="12">
        <v>0.0079</v>
      </c>
      <c r="J17" s="67">
        <f t="shared" si="1"/>
        <v>66.36</v>
      </c>
    </row>
    <row r="18" customHeight="1" spans="1:10">
      <c r="A18" s="25"/>
      <c r="B18" s="48"/>
      <c r="C18" s="18"/>
      <c r="D18" s="26"/>
      <c r="E18" s="18"/>
      <c r="F18" s="13"/>
      <c r="G18" s="12" t="s">
        <v>22</v>
      </c>
      <c r="H18" s="18">
        <f>2000*1.05</f>
        <v>2100</v>
      </c>
      <c r="I18" s="12">
        <v>0.0187</v>
      </c>
      <c r="J18" s="67">
        <f t="shared" si="1"/>
        <v>39.27</v>
      </c>
    </row>
    <row r="19" customHeight="1" spans="1:10">
      <c r="A19" s="25"/>
      <c r="B19" s="71">
        <v>45829</v>
      </c>
      <c r="C19" s="18"/>
      <c r="D19" s="26"/>
      <c r="E19" s="18"/>
      <c r="F19" s="13"/>
      <c r="G19" s="13" t="s">
        <v>23</v>
      </c>
      <c r="H19" s="18">
        <f>2000*1.05</f>
        <v>2100</v>
      </c>
      <c r="I19" s="12">
        <v>0.1496</v>
      </c>
      <c r="J19" s="67">
        <f t="shared" si="1"/>
        <v>314.16</v>
      </c>
    </row>
    <row r="20" customHeight="1" spans="1:10">
      <c r="A20" s="17">
        <v>45824</v>
      </c>
      <c r="B20" s="42">
        <v>45835</v>
      </c>
      <c r="C20" s="18" t="s">
        <v>11</v>
      </c>
      <c r="D20" s="19">
        <v>83034</v>
      </c>
      <c r="E20" s="18" t="s">
        <v>61</v>
      </c>
      <c r="F20" s="13" t="s">
        <v>62</v>
      </c>
      <c r="G20" s="26" t="s">
        <v>18</v>
      </c>
      <c r="H20" s="18">
        <f>9000*1.05</f>
        <v>9450</v>
      </c>
      <c r="I20" s="12">
        <v>0.04</v>
      </c>
      <c r="J20" s="67">
        <f>H20*I20</f>
        <v>378</v>
      </c>
    </row>
    <row r="21" customHeight="1" spans="1:10">
      <c r="A21" s="17"/>
      <c r="B21" s="44"/>
      <c r="C21" s="18"/>
      <c r="D21" s="26"/>
      <c r="E21" s="18"/>
      <c r="F21" s="13"/>
      <c r="G21" s="12" t="s">
        <v>19</v>
      </c>
      <c r="H21" s="18">
        <f>9000*1.05</f>
        <v>9450</v>
      </c>
      <c r="I21" s="12">
        <v>0.0158</v>
      </c>
      <c r="J21" s="67">
        <f>H21*I21</f>
        <v>149.31</v>
      </c>
    </row>
    <row r="22" customHeight="1" spans="1:10">
      <c r="A22" s="17"/>
      <c r="B22" s="42">
        <v>45833</v>
      </c>
      <c r="C22" s="18"/>
      <c r="D22" s="26"/>
      <c r="E22" s="18"/>
      <c r="F22" s="13"/>
      <c r="G22" s="12" t="s">
        <v>22</v>
      </c>
      <c r="H22" s="18">
        <f>9000*1.05</f>
        <v>9450</v>
      </c>
      <c r="I22" s="12">
        <v>0.0187</v>
      </c>
      <c r="J22" s="67">
        <f>H22*I22</f>
        <v>176.715</v>
      </c>
    </row>
    <row r="23" customHeight="1" spans="1:10">
      <c r="A23" s="17"/>
      <c r="B23" s="44"/>
      <c r="C23" s="18"/>
      <c r="D23" s="26"/>
      <c r="E23" s="18"/>
      <c r="F23" s="13"/>
      <c r="G23" s="12" t="s">
        <v>33</v>
      </c>
      <c r="H23" s="18">
        <f>H22*5</f>
        <v>47250</v>
      </c>
      <c r="I23" s="12">
        <v>0.0079</v>
      </c>
      <c r="J23" s="67">
        <f>H23*I23</f>
        <v>373.275</v>
      </c>
    </row>
    <row r="24" customHeight="1" spans="1:10">
      <c r="A24" s="17"/>
      <c r="B24" s="46">
        <v>45830</v>
      </c>
      <c r="C24" s="18"/>
      <c r="D24" s="26"/>
      <c r="E24" s="18"/>
      <c r="F24" s="13"/>
      <c r="G24" s="13" t="s">
        <v>34</v>
      </c>
      <c r="H24" s="18">
        <f>9000*1.05</f>
        <v>9450</v>
      </c>
      <c r="I24" s="12">
        <v>0.1461</v>
      </c>
      <c r="J24" s="67">
        <f>H24*I24</f>
        <v>1380.645</v>
      </c>
    </row>
    <row r="25" customHeight="1" spans="1:10">
      <c r="A25" s="17">
        <v>45827</v>
      </c>
      <c r="B25" s="42">
        <v>45845</v>
      </c>
      <c r="C25" s="18" t="s">
        <v>11</v>
      </c>
      <c r="D25" s="19">
        <v>76917</v>
      </c>
      <c r="E25" s="18" t="s">
        <v>63</v>
      </c>
      <c r="F25" s="13" t="s">
        <v>64</v>
      </c>
      <c r="G25" s="26" t="s">
        <v>18</v>
      </c>
      <c r="H25" s="18">
        <v>2100</v>
      </c>
      <c r="I25" s="12">
        <v>0.04</v>
      </c>
      <c r="J25" s="67">
        <v>84</v>
      </c>
    </row>
    <row r="26" customHeight="1" spans="1:10">
      <c r="A26" s="17"/>
      <c r="B26" s="44"/>
      <c r="C26" s="18"/>
      <c r="D26" s="26"/>
      <c r="E26" s="18"/>
      <c r="F26" s="13"/>
      <c r="G26" s="12" t="s">
        <v>19</v>
      </c>
      <c r="H26" s="18">
        <v>2100</v>
      </c>
      <c r="I26" s="12">
        <v>0.0158</v>
      </c>
      <c r="J26" s="67">
        <v>33.18</v>
      </c>
    </row>
    <row r="27" customHeight="1" spans="1:10">
      <c r="A27" s="17"/>
      <c r="B27" s="42">
        <v>45836</v>
      </c>
      <c r="C27" s="18"/>
      <c r="D27" s="26"/>
      <c r="E27" s="18"/>
      <c r="F27" s="13"/>
      <c r="G27" s="12" t="s">
        <v>22</v>
      </c>
      <c r="H27" s="18">
        <v>2100</v>
      </c>
      <c r="I27" s="12">
        <v>0.0187</v>
      </c>
      <c r="J27" s="67">
        <v>39.27</v>
      </c>
    </row>
    <row r="28" customHeight="1" spans="1:10">
      <c r="A28" s="17"/>
      <c r="B28" s="44"/>
      <c r="C28" s="18"/>
      <c r="D28" s="26"/>
      <c r="E28" s="18"/>
      <c r="F28" s="13"/>
      <c r="G28" s="12" t="s">
        <v>33</v>
      </c>
      <c r="H28" s="18">
        <v>10500</v>
      </c>
      <c r="I28" s="12">
        <v>0.0079</v>
      </c>
      <c r="J28" s="67">
        <v>82.95</v>
      </c>
    </row>
    <row r="29" customHeight="1" spans="1:10">
      <c r="A29" s="17"/>
      <c r="B29" s="42">
        <v>45838</v>
      </c>
      <c r="C29" s="18"/>
      <c r="D29" s="26"/>
      <c r="E29" s="18"/>
      <c r="F29" s="13"/>
      <c r="G29" s="13" t="s">
        <v>65</v>
      </c>
      <c r="H29" s="18">
        <v>2100</v>
      </c>
      <c r="I29" s="12">
        <v>0.1796</v>
      </c>
      <c r="J29" s="67">
        <v>377.16</v>
      </c>
    </row>
    <row r="30" customHeight="1" spans="1:10">
      <c r="A30" s="10">
        <v>45828</v>
      </c>
      <c r="B30" s="38">
        <v>45851</v>
      </c>
      <c r="C30" s="12" t="s">
        <v>11</v>
      </c>
      <c r="D30" s="13">
        <v>76038</v>
      </c>
      <c r="E30" s="12" t="s">
        <v>66</v>
      </c>
      <c r="F30" s="13" t="s">
        <v>67</v>
      </c>
      <c r="G30" s="13" t="s">
        <v>18</v>
      </c>
      <c r="H30" s="12">
        <v>21000</v>
      </c>
      <c r="I30" s="12">
        <v>0.04</v>
      </c>
      <c r="J30" s="67">
        <v>840</v>
      </c>
    </row>
    <row r="31" customHeight="1" spans="1:10">
      <c r="A31" s="10"/>
      <c r="B31" s="39"/>
      <c r="C31" s="12"/>
      <c r="D31" s="13"/>
      <c r="E31" s="12"/>
      <c r="F31" s="13"/>
      <c r="G31" s="12" t="s">
        <v>19</v>
      </c>
      <c r="H31" s="12">
        <v>21000</v>
      </c>
      <c r="I31" s="12">
        <v>0.0158</v>
      </c>
      <c r="J31" s="67">
        <v>331.8</v>
      </c>
    </row>
    <row r="32" customHeight="1" spans="1:10">
      <c r="A32" s="10"/>
      <c r="B32" s="40"/>
      <c r="C32" s="12"/>
      <c r="D32" s="13"/>
      <c r="E32" s="12"/>
      <c r="F32" s="13"/>
      <c r="G32" s="12" t="s">
        <v>38</v>
      </c>
      <c r="H32" s="12">
        <v>21000</v>
      </c>
      <c r="I32" s="12">
        <v>0.0317</v>
      </c>
      <c r="J32" s="67">
        <v>665.7</v>
      </c>
    </row>
    <row r="33" customHeight="1" spans="1:10">
      <c r="A33" s="10"/>
      <c r="B33" s="38">
        <v>45838</v>
      </c>
      <c r="C33" s="12"/>
      <c r="D33" s="13"/>
      <c r="E33" s="12"/>
      <c r="F33" s="13"/>
      <c r="G33" s="12" t="s">
        <v>33</v>
      </c>
      <c r="H33" s="12">
        <v>105000</v>
      </c>
      <c r="I33" s="12">
        <v>0.0079</v>
      </c>
      <c r="J33" s="67">
        <v>829.5</v>
      </c>
    </row>
    <row r="34" customHeight="1" spans="1:10">
      <c r="A34" s="10"/>
      <c r="B34" s="40"/>
      <c r="C34" s="12"/>
      <c r="D34" s="13"/>
      <c r="E34" s="12"/>
      <c r="F34" s="13"/>
      <c r="G34" s="12" t="s">
        <v>22</v>
      </c>
      <c r="H34" s="12">
        <v>21000</v>
      </c>
      <c r="I34" s="12">
        <v>0.0187</v>
      </c>
      <c r="J34" s="67">
        <v>392.7</v>
      </c>
    </row>
    <row r="35" customHeight="1" spans="1:10">
      <c r="A35" s="10"/>
      <c r="B35" s="21">
        <v>45841</v>
      </c>
      <c r="C35" s="12"/>
      <c r="D35" s="13"/>
      <c r="E35" s="12"/>
      <c r="F35" s="13"/>
      <c r="G35" s="13" t="s">
        <v>23</v>
      </c>
      <c r="H35" s="12">
        <v>21000</v>
      </c>
      <c r="I35" s="12">
        <v>0.1496</v>
      </c>
      <c r="J35" s="67">
        <v>3141.6</v>
      </c>
    </row>
    <row r="36" customHeight="1" spans="1:10">
      <c r="A36" s="42">
        <v>45828</v>
      </c>
      <c r="B36" s="65" t="s">
        <v>68</v>
      </c>
      <c r="C36" s="60" t="s">
        <v>11</v>
      </c>
      <c r="D36" s="74" t="s">
        <v>69</v>
      </c>
      <c r="E36" s="60" t="s">
        <v>70</v>
      </c>
      <c r="F36" s="62" t="s">
        <v>71</v>
      </c>
      <c r="G36" s="13" t="s">
        <v>72</v>
      </c>
      <c r="H36" s="12">
        <v>6300</v>
      </c>
      <c r="I36" s="12">
        <v>0.04</v>
      </c>
      <c r="J36" s="67">
        <v>252</v>
      </c>
    </row>
    <row r="37" customHeight="1" spans="1:10">
      <c r="A37" s="59"/>
      <c r="B37" s="65"/>
      <c r="C37" s="52"/>
      <c r="D37" s="75"/>
      <c r="E37" s="52"/>
      <c r="F37" s="63"/>
      <c r="G37" s="12" t="s">
        <v>19</v>
      </c>
      <c r="H37" s="12">
        <v>6300</v>
      </c>
      <c r="I37" s="12">
        <v>0.0158</v>
      </c>
      <c r="J37" s="67">
        <v>99.54</v>
      </c>
    </row>
    <row r="38" customHeight="1" spans="1:10">
      <c r="A38" s="59"/>
      <c r="B38" s="76" t="s">
        <v>73</v>
      </c>
      <c r="C38" s="52"/>
      <c r="D38" s="75"/>
      <c r="E38" s="52"/>
      <c r="F38" s="63"/>
      <c r="G38" s="13" t="s">
        <v>74</v>
      </c>
      <c r="H38" s="12">
        <v>6300</v>
      </c>
      <c r="I38" s="12">
        <v>0.0241</v>
      </c>
      <c r="J38" s="67">
        <v>151.83</v>
      </c>
    </row>
    <row r="39" customHeight="1" spans="1:10">
      <c r="A39" s="59"/>
      <c r="B39" s="42">
        <v>45837</v>
      </c>
      <c r="C39" s="52"/>
      <c r="D39" s="75"/>
      <c r="E39" s="52"/>
      <c r="F39" s="63"/>
      <c r="G39" s="13" t="s">
        <v>75</v>
      </c>
      <c r="H39" s="12">
        <v>247</v>
      </c>
      <c r="I39" s="12">
        <v>0.0241</v>
      </c>
      <c r="J39" s="67">
        <v>5.9527</v>
      </c>
    </row>
    <row r="40" customHeight="1" spans="1:10">
      <c r="A40" s="59"/>
      <c r="B40" s="17">
        <v>45838</v>
      </c>
      <c r="C40" s="52"/>
      <c r="D40" s="75"/>
      <c r="E40" s="52"/>
      <c r="F40" s="63"/>
      <c r="G40" s="12" t="s">
        <v>76</v>
      </c>
      <c r="H40" s="12">
        <v>25200</v>
      </c>
      <c r="I40" s="12">
        <v>0.0079</v>
      </c>
      <c r="J40" s="67">
        <v>199.08</v>
      </c>
    </row>
    <row r="41" customHeight="1" spans="1:10">
      <c r="A41" s="44"/>
      <c r="B41" s="17">
        <v>45849</v>
      </c>
      <c r="C41" s="52"/>
      <c r="D41" s="75"/>
      <c r="E41" s="52"/>
      <c r="F41" s="54"/>
      <c r="G41" s="12" t="s">
        <v>77</v>
      </c>
      <c r="H41" s="12">
        <v>6300</v>
      </c>
      <c r="I41" s="12">
        <v>0.0187</v>
      </c>
      <c r="J41" s="67">
        <v>117.81</v>
      </c>
    </row>
    <row r="42" customHeight="1" spans="1:10">
      <c r="A42" s="42">
        <v>45841</v>
      </c>
      <c r="B42" s="17">
        <v>45853</v>
      </c>
      <c r="C42" s="52"/>
      <c r="D42" s="75"/>
      <c r="E42" s="52"/>
      <c r="F42" s="13" t="s">
        <v>78</v>
      </c>
      <c r="G42" s="13" t="s">
        <v>72</v>
      </c>
      <c r="H42" s="12">
        <v>6300</v>
      </c>
      <c r="I42" s="12">
        <v>0.04</v>
      </c>
      <c r="J42" s="67">
        <v>252</v>
      </c>
    </row>
    <row r="43" customHeight="1" spans="1:10">
      <c r="A43" s="59"/>
      <c r="B43" s="17">
        <v>45847</v>
      </c>
      <c r="C43" s="52"/>
      <c r="D43" s="75"/>
      <c r="E43" s="52"/>
      <c r="F43" s="13"/>
      <c r="G43" s="12" t="s">
        <v>79</v>
      </c>
      <c r="H43" s="12">
        <v>31500</v>
      </c>
      <c r="I43" s="12">
        <v>0.0079</v>
      </c>
      <c r="J43" s="67">
        <v>248.85</v>
      </c>
    </row>
    <row r="44" customHeight="1" spans="1:10">
      <c r="A44" s="17">
        <v>45834</v>
      </c>
      <c r="B44" s="42">
        <v>45853</v>
      </c>
      <c r="C44" s="18" t="s">
        <v>80</v>
      </c>
      <c r="D44" s="19">
        <v>80639</v>
      </c>
      <c r="E44" s="18" t="s">
        <v>81</v>
      </c>
      <c r="F44" s="13" t="s">
        <v>82</v>
      </c>
      <c r="G44" s="13" t="s">
        <v>72</v>
      </c>
      <c r="H44" s="18">
        <v>1785</v>
      </c>
      <c r="I44" s="12">
        <v>0.04</v>
      </c>
      <c r="J44" s="67">
        <v>71.4</v>
      </c>
    </row>
    <row r="45" customHeight="1" spans="1:10">
      <c r="A45" s="17"/>
      <c r="B45" s="44"/>
      <c r="C45" s="18"/>
      <c r="D45" s="26"/>
      <c r="E45" s="18"/>
      <c r="F45" s="13"/>
      <c r="G45" s="12" t="s">
        <v>19</v>
      </c>
      <c r="H45" s="18">
        <v>1785</v>
      </c>
      <c r="I45" s="12">
        <v>0.0158</v>
      </c>
      <c r="J45" s="67">
        <v>28.203</v>
      </c>
    </row>
    <row r="46" customHeight="1" spans="1:10">
      <c r="A46" s="17"/>
      <c r="B46" s="42">
        <v>45847</v>
      </c>
      <c r="C46" s="18"/>
      <c r="D46" s="26"/>
      <c r="E46" s="18"/>
      <c r="F46" s="13"/>
      <c r="G46" s="12" t="s">
        <v>22</v>
      </c>
      <c r="H46" s="18">
        <v>1785</v>
      </c>
      <c r="I46" s="12">
        <v>0.0187</v>
      </c>
      <c r="J46" s="67">
        <v>33.3795</v>
      </c>
    </row>
    <row r="47" customHeight="1" spans="1:10">
      <c r="A47" s="17"/>
      <c r="B47" s="44"/>
      <c r="C47" s="18"/>
      <c r="D47" s="26"/>
      <c r="E47" s="18"/>
      <c r="F47" s="13"/>
      <c r="G47" s="12" t="s">
        <v>83</v>
      </c>
      <c r="H47" s="18">
        <v>10710</v>
      </c>
      <c r="I47" s="12">
        <v>0.0079</v>
      </c>
      <c r="J47" s="67">
        <v>84.609</v>
      </c>
    </row>
    <row r="48" customHeight="1" spans="1:10">
      <c r="A48" s="17"/>
      <c r="B48" s="42">
        <v>45843</v>
      </c>
      <c r="C48" s="18"/>
      <c r="D48" s="26"/>
      <c r="E48" s="18"/>
      <c r="F48" s="13"/>
      <c r="G48" s="13" t="s">
        <v>84</v>
      </c>
      <c r="H48" s="18">
        <v>1785</v>
      </c>
      <c r="I48" s="12">
        <v>0.0563</v>
      </c>
      <c r="J48" s="67">
        <v>100.4955</v>
      </c>
    </row>
    <row r="49" customHeight="1" spans="1:10">
      <c r="A49" s="17">
        <v>45834</v>
      </c>
      <c r="B49" s="42">
        <v>45855</v>
      </c>
      <c r="C49" s="18" t="s">
        <v>80</v>
      </c>
      <c r="D49" s="19">
        <v>80640</v>
      </c>
      <c r="E49" s="18" t="s">
        <v>85</v>
      </c>
      <c r="F49" s="13" t="s">
        <v>86</v>
      </c>
      <c r="G49" s="13" t="s">
        <v>72</v>
      </c>
      <c r="H49" s="18">
        <v>25200</v>
      </c>
      <c r="I49" s="12">
        <v>0.04</v>
      </c>
      <c r="J49" s="67">
        <v>1008</v>
      </c>
    </row>
    <row r="50" customHeight="1" spans="1:10">
      <c r="A50" s="17"/>
      <c r="B50" s="44"/>
      <c r="C50" s="18"/>
      <c r="D50" s="26"/>
      <c r="E50" s="18"/>
      <c r="F50" s="13"/>
      <c r="G50" s="12" t="s">
        <v>19</v>
      </c>
      <c r="H50" s="18">
        <v>25200</v>
      </c>
      <c r="I50" s="12">
        <v>0.0158</v>
      </c>
      <c r="J50" s="67">
        <v>398.16</v>
      </c>
    </row>
    <row r="51" customHeight="1" spans="1:10">
      <c r="A51" s="17"/>
      <c r="B51" s="42">
        <v>45845</v>
      </c>
      <c r="C51" s="18"/>
      <c r="D51" s="26"/>
      <c r="E51" s="18"/>
      <c r="F51" s="13"/>
      <c r="G51" s="12" t="s">
        <v>22</v>
      </c>
      <c r="H51" s="18">
        <v>25200</v>
      </c>
      <c r="I51" s="12">
        <v>0.0187</v>
      </c>
      <c r="J51" s="67">
        <v>471.24</v>
      </c>
    </row>
    <row r="52" customHeight="1" spans="1:10">
      <c r="A52" s="17"/>
      <c r="B52" s="44"/>
      <c r="C52" s="18"/>
      <c r="D52" s="26"/>
      <c r="E52" s="18"/>
      <c r="F52" s="13"/>
      <c r="G52" s="12" t="s">
        <v>33</v>
      </c>
      <c r="H52" s="18">
        <v>126000</v>
      </c>
      <c r="I52" s="12">
        <v>0.0079</v>
      </c>
      <c r="J52" s="67">
        <v>995.4</v>
      </c>
    </row>
    <row r="53" customHeight="1" spans="1:10">
      <c r="A53" s="17"/>
      <c r="B53" s="42">
        <v>45840</v>
      </c>
      <c r="C53" s="18"/>
      <c r="D53" s="26"/>
      <c r="E53" s="18"/>
      <c r="F53" s="13"/>
      <c r="G53" s="13" t="s">
        <v>84</v>
      </c>
      <c r="H53" s="18">
        <v>21328</v>
      </c>
      <c r="I53" s="12">
        <v>0.0563</v>
      </c>
      <c r="J53" s="67">
        <v>1200.7664</v>
      </c>
    </row>
    <row r="54" customHeight="1" spans="1:10">
      <c r="A54" s="17"/>
      <c r="B54" s="17">
        <v>45836</v>
      </c>
      <c r="C54" s="18"/>
      <c r="D54" s="26"/>
      <c r="E54" s="18"/>
      <c r="F54" s="13"/>
      <c r="G54" s="13" t="s">
        <v>84</v>
      </c>
      <c r="H54" s="18">
        <v>3872</v>
      </c>
      <c r="I54" s="12">
        <v>0.0563</v>
      </c>
      <c r="J54" s="67">
        <v>217.9936</v>
      </c>
    </row>
    <row r="56" customHeight="1" spans="9:10">
      <c r="I56" s="1" t="s">
        <v>48</v>
      </c>
      <c r="J56" s="1">
        <f>SUM(J3:J55)</f>
        <v>44722.6597</v>
      </c>
    </row>
  </sheetData>
  <autoFilter xmlns:etc="http://www.wps.cn/officeDocument/2017/etCustomData" ref="A1:J54" etc:filterBottomFollowUsedRange="0">
    <extLst/>
  </autoFilter>
  <mergeCells count="65">
    <mergeCell ref="A1:J1"/>
    <mergeCell ref="A3:A8"/>
    <mergeCell ref="A9:A13"/>
    <mergeCell ref="A14:A19"/>
    <mergeCell ref="A20:A24"/>
    <mergeCell ref="A25:A29"/>
    <mergeCell ref="A30:A35"/>
    <mergeCell ref="A36:A41"/>
    <mergeCell ref="A42:A43"/>
    <mergeCell ref="A44:A48"/>
    <mergeCell ref="A49:A54"/>
    <mergeCell ref="B3:B5"/>
    <mergeCell ref="B6:B7"/>
    <mergeCell ref="B9:B10"/>
    <mergeCell ref="B11:B12"/>
    <mergeCell ref="B14:B16"/>
    <mergeCell ref="B17:B18"/>
    <mergeCell ref="B20:B21"/>
    <mergeCell ref="B22:B23"/>
    <mergeCell ref="B25:B26"/>
    <mergeCell ref="B27:B28"/>
    <mergeCell ref="B30:B32"/>
    <mergeCell ref="B33:B34"/>
    <mergeCell ref="B36:B37"/>
    <mergeCell ref="B44:B45"/>
    <mergeCell ref="B46:B47"/>
    <mergeCell ref="B49:B50"/>
    <mergeCell ref="B51:B52"/>
    <mergeCell ref="C3:C8"/>
    <mergeCell ref="C9:C13"/>
    <mergeCell ref="C14:C19"/>
    <mergeCell ref="C20:C24"/>
    <mergeCell ref="C25:C29"/>
    <mergeCell ref="C30:C35"/>
    <mergeCell ref="C36:C43"/>
    <mergeCell ref="C44:C48"/>
    <mergeCell ref="C49:C54"/>
    <mergeCell ref="D3:D8"/>
    <mergeCell ref="D9:D13"/>
    <mergeCell ref="D14:D19"/>
    <mergeCell ref="D20:D24"/>
    <mergeCell ref="D25:D29"/>
    <mergeCell ref="D30:D35"/>
    <mergeCell ref="D36:D43"/>
    <mergeCell ref="D44:D48"/>
    <mergeCell ref="D49:D54"/>
    <mergeCell ref="E3:E8"/>
    <mergeCell ref="E9:E13"/>
    <mergeCell ref="E14:E19"/>
    <mergeCell ref="E20:E24"/>
    <mergeCell ref="E25:E29"/>
    <mergeCell ref="E30:E35"/>
    <mergeCell ref="E36:E43"/>
    <mergeCell ref="E44:E48"/>
    <mergeCell ref="E49:E54"/>
    <mergeCell ref="F3:F8"/>
    <mergeCell ref="F9:F13"/>
    <mergeCell ref="F14:F19"/>
    <mergeCell ref="F20:F24"/>
    <mergeCell ref="F25:F29"/>
    <mergeCell ref="F30:F35"/>
    <mergeCell ref="F36:F41"/>
    <mergeCell ref="F42:F43"/>
    <mergeCell ref="F44:F48"/>
    <mergeCell ref="F49:F5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A17" sqref="A17:A22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28" t="s">
        <v>9</v>
      </c>
      <c r="J2" s="29" t="s">
        <v>10</v>
      </c>
    </row>
    <row r="3" customHeight="1" spans="1:10">
      <c r="A3" s="10">
        <v>45826</v>
      </c>
      <c r="B3" s="21" t="s">
        <v>87</v>
      </c>
      <c r="C3" s="12" t="s">
        <v>11</v>
      </c>
      <c r="D3" s="13" t="s">
        <v>88</v>
      </c>
      <c r="E3" s="12" t="s">
        <v>89</v>
      </c>
      <c r="F3" s="13" t="s">
        <v>90</v>
      </c>
      <c r="G3" s="13" t="s">
        <v>18</v>
      </c>
      <c r="H3" s="12">
        <v>72450</v>
      </c>
      <c r="I3" s="30">
        <v>0.04</v>
      </c>
      <c r="J3" s="67">
        <v>2898</v>
      </c>
    </row>
    <row r="4" customHeight="1" spans="1:10">
      <c r="A4" s="10"/>
      <c r="B4" s="22"/>
      <c r="C4" s="12"/>
      <c r="D4" s="13"/>
      <c r="E4" s="12"/>
      <c r="F4" s="13"/>
      <c r="G4" s="12" t="s">
        <v>19</v>
      </c>
      <c r="H4" s="12">
        <v>72450</v>
      </c>
      <c r="I4" s="30">
        <v>0.0158</v>
      </c>
      <c r="J4" s="67">
        <v>1144.71</v>
      </c>
    </row>
    <row r="5" customHeight="1" spans="1:10">
      <c r="A5" s="10"/>
      <c r="B5" s="23"/>
      <c r="C5" s="12"/>
      <c r="D5" s="13"/>
      <c r="E5" s="12"/>
      <c r="F5" s="13"/>
      <c r="G5" s="12" t="s">
        <v>38</v>
      </c>
      <c r="H5" s="12">
        <v>72450</v>
      </c>
      <c r="I5" s="30">
        <v>0.0317</v>
      </c>
      <c r="J5" s="67">
        <v>2296.665</v>
      </c>
    </row>
    <row r="6" customHeight="1" spans="1:10">
      <c r="A6" s="10"/>
      <c r="B6" s="42">
        <v>45833</v>
      </c>
      <c r="C6" s="12"/>
      <c r="D6" s="13"/>
      <c r="E6" s="12"/>
      <c r="F6" s="13"/>
      <c r="G6" s="12" t="s">
        <v>21</v>
      </c>
      <c r="H6" s="12">
        <v>289800</v>
      </c>
      <c r="I6" s="30">
        <v>0.0079</v>
      </c>
      <c r="J6" s="67">
        <v>2289.42</v>
      </c>
    </row>
    <row r="7" customHeight="1" spans="1:10">
      <c r="A7" s="10"/>
      <c r="B7" s="44"/>
      <c r="C7" s="12"/>
      <c r="D7" s="13"/>
      <c r="E7" s="12"/>
      <c r="F7" s="13"/>
      <c r="G7" s="12" t="s">
        <v>22</v>
      </c>
      <c r="H7" s="12">
        <v>72450</v>
      </c>
      <c r="I7" s="30">
        <v>0.0187</v>
      </c>
      <c r="J7" s="67">
        <v>1354.815</v>
      </c>
    </row>
    <row r="8" customHeight="1" spans="1:10">
      <c r="A8" s="10"/>
      <c r="B8" s="16">
        <v>45832</v>
      </c>
      <c r="C8" s="12"/>
      <c r="D8" s="13"/>
      <c r="E8" s="12"/>
      <c r="F8" s="13"/>
      <c r="G8" s="13" t="s">
        <v>23</v>
      </c>
      <c r="H8" s="12">
        <v>72450</v>
      </c>
      <c r="I8" s="30">
        <v>0.1496</v>
      </c>
      <c r="J8" s="67">
        <v>10838.52</v>
      </c>
    </row>
    <row r="9" customHeight="1" spans="1:10">
      <c r="A9" s="10"/>
      <c r="B9" s="16">
        <v>45860</v>
      </c>
      <c r="C9" s="12"/>
      <c r="D9" s="13"/>
      <c r="E9" s="12"/>
      <c r="F9" s="13"/>
      <c r="G9" s="12" t="s">
        <v>91</v>
      </c>
      <c r="H9" s="12">
        <v>300</v>
      </c>
      <c r="I9" s="30">
        <v>0.0079</v>
      </c>
      <c r="J9" s="67">
        <v>2.37</v>
      </c>
    </row>
    <row r="10" customHeight="1" spans="1:10">
      <c r="A10" s="42">
        <v>45835</v>
      </c>
      <c r="B10" s="59">
        <v>45856</v>
      </c>
      <c r="C10" s="60" t="s">
        <v>80</v>
      </c>
      <c r="D10" s="61">
        <v>81510</v>
      </c>
      <c r="E10" s="60" t="s">
        <v>92</v>
      </c>
      <c r="F10" s="62" t="s">
        <v>93</v>
      </c>
      <c r="G10" s="12" t="s">
        <v>94</v>
      </c>
      <c r="H10" s="12">
        <v>16800</v>
      </c>
      <c r="I10" s="30">
        <v>0.1354</v>
      </c>
      <c r="J10" s="67">
        <v>2274.72</v>
      </c>
    </row>
    <row r="11" customHeight="1" spans="1:10">
      <c r="A11" s="59"/>
      <c r="B11" s="44"/>
      <c r="C11" s="52"/>
      <c r="D11" s="53"/>
      <c r="E11" s="52"/>
      <c r="F11" s="63"/>
      <c r="G11" s="12" t="s">
        <v>95</v>
      </c>
      <c r="H11" s="12">
        <v>16800</v>
      </c>
      <c r="I11" s="30">
        <v>0.0158</v>
      </c>
      <c r="J11" s="67">
        <v>265.44</v>
      </c>
    </row>
    <row r="12" customHeight="1" spans="1:10">
      <c r="A12" s="59"/>
      <c r="B12" s="59">
        <v>45847</v>
      </c>
      <c r="C12" s="52"/>
      <c r="D12" s="53"/>
      <c r="E12" s="52"/>
      <c r="F12" s="63"/>
      <c r="G12" s="12" t="s">
        <v>76</v>
      </c>
      <c r="H12" s="12">
        <v>67200</v>
      </c>
      <c r="I12" s="30">
        <v>0.0079</v>
      </c>
      <c r="J12" s="67">
        <v>530.88</v>
      </c>
    </row>
    <row r="13" customHeight="1" spans="1:10">
      <c r="A13" s="59"/>
      <c r="B13" s="44"/>
      <c r="C13" s="52"/>
      <c r="D13" s="53"/>
      <c r="E13" s="52"/>
      <c r="F13" s="63"/>
      <c r="G13" s="12" t="s">
        <v>22</v>
      </c>
      <c r="H13" s="12">
        <v>16800</v>
      </c>
      <c r="I13" s="30">
        <v>0.0187</v>
      </c>
      <c r="J13" s="67">
        <v>314.16</v>
      </c>
    </row>
    <row r="14" customHeight="1" spans="1:10">
      <c r="A14" s="59"/>
      <c r="B14" s="59">
        <v>45847</v>
      </c>
      <c r="C14" s="52"/>
      <c r="D14" s="53"/>
      <c r="E14" s="52"/>
      <c r="F14" s="63"/>
      <c r="G14" s="12" t="s">
        <v>96</v>
      </c>
      <c r="H14" s="12">
        <v>16800</v>
      </c>
      <c r="I14" s="30">
        <v>0.1461</v>
      </c>
      <c r="J14" s="67">
        <v>2454.48</v>
      </c>
    </row>
    <row r="15" customHeight="1" spans="1:10">
      <c r="A15" s="59"/>
      <c r="B15" s="59"/>
      <c r="C15" s="52"/>
      <c r="D15" s="53"/>
      <c r="E15" s="52"/>
      <c r="F15" s="63"/>
      <c r="G15" s="12" t="s">
        <v>97</v>
      </c>
      <c r="H15" s="12">
        <v>16800</v>
      </c>
      <c r="I15" s="30">
        <v>0.0781</v>
      </c>
      <c r="J15" s="67">
        <v>1312.08</v>
      </c>
    </row>
    <row r="16" customHeight="1" spans="1:10">
      <c r="A16" s="44"/>
      <c r="B16" s="44"/>
      <c r="C16" s="56"/>
      <c r="D16" s="57"/>
      <c r="E16" s="56"/>
      <c r="F16" s="54"/>
      <c r="G16" s="12" t="s">
        <v>98</v>
      </c>
      <c r="H16" s="12">
        <v>16800</v>
      </c>
      <c r="I16" s="30">
        <v>0.0139</v>
      </c>
      <c r="J16" s="67">
        <v>233.52</v>
      </c>
    </row>
    <row r="17" customHeight="1" spans="1:10">
      <c r="A17" s="10">
        <v>45845</v>
      </c>
      <c r="B17" s="34">
        <v>45861</v>
      </c>
      <c r="C17" s="12" t="s">
        <v>11</v>
      </c>
      <c r="D17" s="13" t="s">
        <v>99</v>
      </c>
      <c r="E17" s="12" t="s">
        <v>100</v>
      </c>
      <c r="F17" s="13" t="s">
        <v>101</v>
      </c>
      <c r="G17" s="13" t="s">
        <v>18</v>
      </c>
      <c r="H17" s="12">
        <v>21000</v>
      </c>
      <c r="I17" s="30">
        <v>0.04</v>
      </c>
      <c r="J17" s="67">
        <v>840</v>
      </c>
    </row>
    <row r="18" customHeight="1" spans="1:10">
      <c r="A18" s="10"/>
      <c r="B18" s="36"/>
      <c r="C18" s="12"/>
      <c r="D18" s="13"/>
      <c r="E18" s="12"/>
      <c r="F18" s="13"/>
      <c r="G18" s="12" t="s">
        <v>19</v>
      </c>
      <c r="H18" s="12">
        <v>21000</v>
      </c>
      <c r="I18" s="30">
        <v>0.0158</v>
      </c>
      <c r="J18" s="67">
        <v>331.8</v>
      </c>
    </row>
    <row r="19" customHeight="1" spans="1:10">
      <c r="A19" s="10"/>
      <c r="B19" s="64"/>
      <c r="C19" s="12"/>
      <c r="D19" s="13"/>
      <c r="E19" s="12"/>
      <c r="F19" s="13"/>
      <c r="G19" s="12" t="s">
        <v>102</v>
      </c>
      <c r="H19" s="12">
        <v>21000</v>
      </c>
      <c r="I19" s="30">
        <v>0.0317</v>
      </c>
      <c r="J19" s="67">
        <v>665.7</v>
      </c>
    </row>
    <row r="20" customHeight="1" spans="1:10">
      <c r="A20" s="10"/>
      <c r="B20" s="38">
        <v>45854</v>
      </c>
      <c r="C20" s="12"/>
      <c r="D20" s="13"/>
      <c r="E20" s="12"/>
      <c r="F20" s="13"/>
      <c r="G20" s="12" t="s">
        <v>33</v>
      </c>
      <c r="H20" s="12">
        <v>105000</v>
      </c>
      <c r="I20" s="30">
        <v>0.0079</v>
      </c>
      <c r="J20" s="67">
        <v>829.5</v>
      </c>
    </row>
    <row r="21" customHeight="1" spans="1:10">
      <c r="A21" s="10"/>
      <c r="B21" s="40"/>
      <c r="C21" s="12"/>
      <c r="D21" s="13"/>
      <c r="E21" s="12"/>
      <c r="F21" s="13"/>
      <c r="G21" s="12" t="s">
        <v>22</v>
      </c>
      <c r="H21" s="12">
        <v>21000</v>
      </c>
      <c r="I21" s="30">
        <v>0.0187</v>
      </c>
      <c r="J21" s="67">
        <v>392.7</v>
      </c>
    </row>
    <row r="22" customHeight="1" spans="1:10">
      <c r="A22" s="10"/>
      <c r="B22" s="21">
        <v>45853</v>
      </c>
      <c r="C22" s="12"/>
      <c r="D22" s="13"/>
      <c r="E22" s="12"/>
      <c r="F22" s="13"/>
      <c r="G22" s="13" t="s">
        <v>23</v>
      </c>
      <c r="H22" s="12">
        <v>21000</v>
      </c>
      <c r="I22" s="30">
        <v>0.1496</v>
      </c>
      <c r="J22" s="67">
        <v>3141.6</v>
      </c>
    </row>
    <row r="23" customHeight="1" spans="1:10">
      <c r="A23" s="17">
        <v>45869</v>
      </c>
      <c r="B23" s="42">
        <v>45881</v>
      </c>
      <c r="C23" s="18" t="s">
        <v>11</v>
      </c>
      <c r="D23" s="43" t="s">
        <v>103</v>
      </c>
      <c r="E23" s="12" t="s">
        <v>104</v>
      </c>
      <c r="F23" s="13" t="s">
        <v>105</v>
      </c>
      <c r="G23" s="26" t="s">
        <v>18</v>
      </c>
      <c r="H23" s="18">
        <v>3150</v>
      </c>
      <c r="I23" s="30">
        <v>0.04</v>
      </c>
      <c r="J23" s="67">
        <v>126</v>
      </c>
    </row>
    <row r="24" customHeight="1" spans="1:10">
      <c r="A24" s="17"/>
      <c r="B24" s="44"/>
      <c r="C24" s="18"/>
      <c r="D24" s="45"/>
      <c r="E24" s="12"/>
      <c r="F24" s="13"/>
      <c r="G24" s="12" t="s">
        <v>19</v>
      </c>
      <c r="H24" s="18">
        <v>3150</v>
      </c>
      <c r="I24" s="30">
        <v>0.0158</v>
      </c>
      <c r="J24" s="67">
        <v>49.77</v>
      </c>
    </row>
    <row r="25" customHeight="1" spans="1:10">
      <c r="A25" s="17"/>
      <c r="B25" s="42">
        <v>45874</v>
      </c>
      <c r="C25" s="18"/>
      <c r="D25" s="45"/>
      <c r="E25" s="12"/>
      <c r="F25" s="13"/>
      <c r="G25" s="12" t="s">
        <v>22</v>
      </c>
      <c r="H25" s="18">
        <v>3150</v>
      </c>
      <c r="I25" s="30">
        <v>0.0187</v>
      </c>
      <c r="J25" s="67">
        <v>58.905</v>
      </c>
    </row>
    <row r="26" customHeight="1" spans="1:10">
      <c r="A26" s="17"/>
      <c r="B26" s="44"/>
      <c r="C26" s="18"/>
      <c r="D26" s="45"/>
      <c r="E26" s="12"/>
      <c r="F26" s="13"/>
      <c r="G26" s="12" t="s">
        <v>33</v>
      </c>
      <c r="H26" s="18">
        <v>15750</v>
      </c>
      <c r="I26" s="30">
        <v>0.0079</v>
      </c>
      <c r="J26" s="67">
        <v>124.425</v>
      </c>
    </row>
    <row r="27" customHeight="1" spans="1:10">
      <c r="A27" s="17"/>
      <c r="B27" s="42">
        <v>45871</v>
      </c>
      <c r="C27" s="18"/>
      <c r="D27" s="45"/>
      <c r="E27" s="12"/>
      <c r="F27" s="13"/>
      <c r="G27" s="26" t="s">
        <v>34</v>
      </c>
      <c r="H27" s="18">
        <v>3150</v>
      </c>
      <c r="I27" s="30">
        <v>0.1461</v>
      </c>
      <c r="J27" s="67">
        <v>460.215</v>
      </c>
    </row>
    <row r="28" customHeight="1" spans="1:10">
      <c r="A28" s="17">
        <v>45873</v>
      </c>
      <c r="B28" s="65">
        <v>45882</v>
      </c>
      <c r="C28" s="18" t="s">
        <v>11</v>
      </c>
      <c r="D28" s="43" t="s">
        <v>106</v>
      </c>
      <c r="E28" s="18" t="s">
        <v>107</v>
      </c>
      <c r="F28" s="13" t="s">
        <v>108</v>
      </c>
      <c r="G28" s="13" t="s">
        <v>72</v>
      </c>
      <c r="H28" s="12">
        <v>3150</v>
      </c>
      <c r="I28" s="30">
        <v>0.04</v>
      </c>
      <c r="J28" s="67">
        <v>126</v>
      </c>
    </row>
    <row r="29" customHeight="1" spans="1:10">
      <c r="A29" s="17"/>
      <c r="B29" s="65"/>
      <c r="C29" s="18"/>
      <c r="D29" s="66"/>
      <c r="E29" s="18"/>
      <c r="F29" s="13"/>
      <c r="G29" s="12" t="s">
        <v>19</v>
      </c>
      <c r="H29" s="12">
        <v>3150</v>
      </c>
      <c r="I29" s="30">
        <v>0.0158</v>
      </c>
      <c r="J29" s="67">
        <v>49.77</v>
      </c>
    </row>
    <row r="30" customHeight="1" spans="1:10">
      <c r="A30" s="17"/>
      <c r="B30" s="65">
        <v>45883</v>
      </c>
      <c r="C30" s="18"/>
      <c r="D30" s="66"/>
      <c r="E30" s="18"/>
      <c r="F30" s="13"/>
      <c r="G30" s="13" t="s">
        <v>74</v>
      </c>
      <c r="H30" s="12">
        <v>3150</v>
      </c>
      <c r="I30" s="30">
        <v>0.0241</v>
      </c>
      <c r="J30" s="67">
        <v>75.915</v>
      </c>
    </row>
    <row r="31" customHeight="1" spans="1:10">
      <c r="A31" s="17"/>
      <c r="B31" s="42">
        <v>45880</v>
      </c>
      <c r="C31" s="18"/>
      <c r="D31" s="66"/>
      <c r="E31" s="18"/>
      <c r="F31" s="13"/>
      <c r="G31" s="12" t="s">
        <v>79</v>
      </c>
      <c r="H31" s="12">
        <v>15750</v>
      </c>
      <c r="I31" s="30">
        <v>0.0079</v>
      </c>
      <c r="J31" s="67">
        <v>124.425</v>
      </c>
    </row>
    <row r="32" customHeight="1" spans="1:10">
      <c r="A32" s="17"/>
      <c r="B32" s="44"/>
      <c r="C32" s="18"/>
      <c r="D32" s="66"/>
      <c r="E32" s="18"/>
      <c r="F32" s="13"/>
      <c r="G32" s="12" t="s">
        <v>77</v>
      </c>
      <c r="H32" s="12">
        <v>3150</v>
      </c>
      <c r="I32" s="30">
        <v>0.0187</v>
      </c>
      <c r="J32" s="67">
        <v>58.905</v>
      </c>
    </row>
    <row r="33" customHeight="1" spans="1:10">
      <c r="A33" s="25">
        <v>45877</v>
      </c>
      <c r="B33" s="46">
        <v>45887</v>
      </c>
      <c r="C33" s="18" t="s">
        <v>11</v>
      </c>
      <c r="D33" s="26" t="s">
        <v>109</v>
      </c>
      <c r="E33" s="18" t="s">
        <v>110</v>
      </c>
      <c r="F33" s="26" t="s">
        <v>111</v>
      </c>
      <c r="G33" s="26" t="s">
        <v>18</v>
      </c>
      <c r="H33" s="18">
        <v>2625</v>
      </c>
      <c r="I33" s="30">
        <v>0.04</v>
      </c>
      <c r="J33" s="67">
        <v>105</v>
      </c>
    </row>
    <row r="34" customHeight="1" spans="1:10">
      <c r="A34" s="25"/>
      <c r="B34" s="47"/>
      <c r="C34" s="18"/>
      <c r="D34" s="18"/>
      <c r="E34" s="18"/>
      <c r="F34" s="26"/>
      <c r="G34" s="12" t="s">
        <v>19</v>
      </c>
      <c r="H34" s="18">
        <v>2625</v>
      </c>
      <c r="I34" s="30">
        <v>0.0158</v>
      </c>
      <c r="J34" s="67">
        <v>41.475</v>
      </c>
    </row>
    <row r="35" customHeight="1" spans="1:10">
      <c r="A35" s="25"/>
      <c r="B35" s="48"/>
      <c r="C35" s="18"/>
      <c r="D35" s="18"/>
      <c r="E35" s="18"/>
      <c r="F35" s="26"/>
      <c r="G35" s="12" t="s">
        <v>27</v>
      </c>
      <c r="H35" s="18">
        <v>2625</v>
      </c>
      <c r="I35" s="30">
        <v>0.0317</v>
      </c>
      <c r="J35" s="67">
        <v>83.2125</v>
      </c>
    </row>
    <row r="36" customHeight="1" spans="1:10">
      <c r="A36" s="25"/>
      <c r="B36" s="46">
        <v>45885</v>
      </c>
      <c r="C36" s="18"/>
      <c r="D36" s="18"/>
      <c r="E36" s="18"/>
      <c r="F36" s="26"/>
      <c r="G36" s="12" t="s">
        <v>21</v>
      </c>
      <c r="H36" s="18">
        <v>10500</v>
      </c>
      <c r="I36" s="30">
        <v>0.0079</v>
      </c>
      <c r="J36" s="67">
        <v>82.95</v>
      </c>
    </row>
    <row r="37" customHeight="1" spans="1:10">
      <c r="A37" s="25"/>
      <c r="B37" s="48"/>
      <c r="C37" s="18"/>
      <c r="D37" s="18"/>
      <c r="E37" s="18"/>
      <c r="F37" s="26"/>
      <c r="G37" s="12" t="s">
        <v>22</v>
      </c>
      <c r="H37" s="18">
        <v>2625</v>
      </c>
      <c r="I37" s="30">
        <v>0.0187</v>
      </c>
      <c r="J37" s="67">
        <v>49.0875</v>
      </c>
    </row>
    <row r="38" customHeight="1" spans="1:10">
      <c r="A38" s="25"/>
      <c r="B38" s="46">
        <v>45881</v>
      </c>
      <c r="C38" s="18"/>
      <c r="D38" s="26"/>
      <c r="E38" s="18"/>
      <c r="F38" s="26"/>
      <c r="G38" s="13" t="s">
        <v>112</v>
      </c>
      <c r="H38" s="18">
        <v>210</v>
      </c>
      <c r="I38" s="30">
        <v>0.1496</v>
      </c>
      <c r="J38" s="67">
        <v>31.416</v>
      </c>
    </row>
    <row r="40" customHeight="1" spans="9:10">
      <c r="I40" s="1" t="s">
        <v>48</v>
      </c>
      <c r="J40" s="1">
        <f>SUM(J3:J39)</f>
        <v>36058.551</v>
      </c>
    </row>
  </sheetData>
  <autoFilter xmlns:etc="http://www.wps.cn/officeDocument/2017/etCustomData" ref="A1:J38" etc:filterBottomFollowUsedRange="0">
    <extLst/>
  </autoFilter>
  <mergeCells count="44">
    <mergeCell ref="A1:J1"/>
    <mergeCell ref="A3:A9"/>
    <mergeCell ref="A10:A16"/>
    <mergeCell ref="A17:A22"/>
    <mergeCell ref="A23:A27"/>
    <mergeCell ref="A28:A32"/>
    <mergeCell ref="A33:A38"/>
    <mergeCell ref="B3:B5"/>
    <mergeCell ref="B6:B7"/>
    <mergeCell ref="B10:B11"/>
    <mergeCell ref="B12:B13"/>
    <mergeCell ref="B14:B16"/>
    <mergeCell ref="B17:B19"/>
    <mergeCell ref="B20:B21"/>
    <mergeCell ref="B23:B24"/>
    <mergeCell ref="B25:B26"/>
    <mergeCell ref="B28:B29"/>
    <mergeCell ref="B31:B32"/>
    <mergeCell ref="B33:B35"/>
    <mergeCell ref="B36:B37"/>
    <mergeCell ref="C3:C9"/>
    <mergeCell ref="C10:C16"/>
    <mergeCell ref="C17:C22"/>
    <mergeCell ref="C23:C27"/>
    <mergeCell ref="C28:C32"/>
    <mergeCell ref="C33:C38"/>
    <mergeCell ref="D3:D9"/>
    <mergeCell ref="D10:D16"/>
    <mergeCell ref="D17:D22"/>
    <mergeCell ref="D23:D27"/>
    <mergeCell ref="D28:D32"/>
    <mergeCell ref="D33:D38"/>
    <mergeCell ref="E3:E9"/>
    <mergeCell ref="E10:E16"/>
    <mergeCell ref="E17:E22"/>
    <mergeCell ref="E23:E27"/>
    <mergeCell ref="E28:E32"/>
    <mergeCell ref="E33:E38"/>
    <mergeCell ref="F3:F9"/>
    <mergeCell ref="F10:F16"/>
    <mergeCell ref="F17:F22"/>
    <mergeCell ref="F23:F27"/>
    <mergeCell ref="F28:F32"/>
    <mergeCell ref="F33:F38"/>
  </mergeCells>
  <pageMargins left="0.75" right="0.75" top="1" bottom="1" header="0.5" footer="0.5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5"/>
  <sheetViews>
    <sheetView tabSelected="1" zoomScale="85" zoomScaleNormal="85" workbookViewId="0">
      <selection activeCell="F3" sqref="F3:F11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33" t="s">
        <v>8</v>
      </c>
      <c r="I2" s="28" t="s">
        <v>9</v>
      </c>
      <c r="J2" s="29" t="s">
        <v>10</v>
      </c>
    </row>
    <row r="3" ht="51" customHeight="1" spans="1:10">
      <c r="A3" s="10">
        <v>45847</v>
      </c>
      <c r="B3" s="34" t="s">
        <v>113</v>
      </c>
      <c r="C3" s="12" t="s">
        <v>11</v>
      </c>
      <c r="D3" s="13" t="s">
        <v>114</v>
      </c>
      <c r="E3" s="12" t="s">
        <v>115</v>
      </c>
      <c r="F3" s="13" t="s">
        <v>116</v>
      </c>
      <c r="G3" s="12" t="s">
        <v>94</v>
      </c>
      <c r="H3" s="12">
        <v>7560</v>
      </c>
      <c r="I3" s="30">
        <v>0.1354</v>
      </c>
      <c r="J3" s="31">
        <f t="shared" ref="J3:J66" si="0">H3*I3</f>
        <v>1023.624</v>
      </c>
    </row>
    <row r="4" customHeight="1" spans="1:11">
      <c r="A4" s="10"/>
      <c r="B4" s="34">
        <v>45902</v>
      </c>
      <c r="C4" s="12"/>
      <c r="D4" s="13"/>
      <c r="E4" s="12"/>
      <c r="F4" s="13"/>
      <c r="G4" s="35" t="s">
        <v>95</v>
      </c>
      <c r="H4" s="35">
        <v>7560</v>
      </c>
      <c r="I4" s="49">
        <v>0.09</v>
      </c>
      <c r="J4" s="50">
        <f t="shared" si="0"/>
        <v>680.4</v>
      </c>
      <c r="K4" s="51" t="s">
        <v>117</v>
      </c>
    </row>
    <row r="5" customHeight="1" spans="1:11">
      <c r="A5" s="10">
        <v>45847</v>
      </c>
      <c r="B5" s="36"/>
      <c r="C5" s="12" t="s">
        <v>11</v>
      </c>
      <c r="D5" s="13" t="s">
        <v>114</v>
      </c>
      <c r="E5" s="12" t="s">
        <v>115</v>
      </c>
      <c r="F5" s="13" t="s">
        <v>116</v>
      </c>
      <c r="G5" s="35" t="s">
        <v>118</v>
      </c>
      <c r="H5" s="35">
        <v>7560</v>
      </c>
      <c r="I5" s="49">
        <v>0.78</v>
      </c>
      <c r="J5" s="50">
        <f t="shared" si="0"/>
        <v>5896.8</v>
      </c>
      <c r="K5" s="51"/>
    </row>
    <row r="6" customHeight="1" spans="1:10">
      <c r="A6" s="10"/>
      <c r="B6" s="37">
        <v>45905</v>
      </c>
      <c r="C6" s="12"/>
      <c r="D6" s="13"/>
      <c r="E6" s="12"/>
      <c r="F6" s="13"/>
      <c r="G6" s="12" t="s">
        <v>119</v>
      </c>
      <c r="H6" s="12">
        <v>7560</v>
      </c>
      <c r="I6" s="30">
        <v>0.0317</v>
      </c>
      <c r="J6" s="31">
        <f t="shared" si="0"/>
        <v>239.652</v>
      </c>
    </row>
    <row r="7" customHeight="1" spans="1:10">
      <c r="A7" s="10"/>
      <c r="B7" s="37">
        <v>45892</v>
      </c>
      <c r="C7" s="12"/>
      <c r="D7" s="13"/>
      <c r="E7" s="12"/>
      <c r="F7" s="13"/>
      <c r="G7" s="12" t="s">
        <v>96</v>
      </c>
      <c r="H7" s="12">
        <v>7560</v>
      </c>
      <c r="I7" s="30">
        <v>0.1461</v>
      </c>
      <c r="J7" s="31">
        <f t="shared" si="0"/>
        <v>1104.516</v>
      </c>
    </row>
    <row r="8" customHeight="1" spans="1:10">
      <c r="A8" s="10"/>
      <c r="B8" s="37"/>
      <c r="C8" s="12"/>
      <c r="D8" s="13"/>
      <c r="E8" s="12"/>
      <c r="F8" s="13"/>
      <c r="G8" s="12" t="s">
        <v>120</v>
      </c>
      <c r="H8" s="12">
        <v>7560</v>
      </c>
      <c r="I8" s="30">
        <v>0.0781</v>
      </c>
      <c r="J8" s="31">
        <f t="shared" si="0"/>
        <v>590.436</v>
      </c>
    </row>
    <row r="9" customHeight="1" spans="1:10">
      <c r="A9" s="10"/>
      <c r="B9" s="37">
        <v>45892</v>
      </c>
      <c r="C9" s="12"/>
      <c r="D9" s="13"/>
      <c r="E9" s="12"/>
      <c r="F9" s="13"/>
      <c r="G9" s="12" t="s">
        <v>33</v>
      </c>
      <c r="H9" s="12">
        <v>37800</v>
      </c>
      <c r="I9" s="30">
        <v>0.0079</v>
      </c>
      <c r="J9" s="31">
        <f t="shared" si="0"/>
        <v>298.62</v>
      </c>
    </row>
    <row r="10" customHeight="1" spans="1:10">
      <c r="A10" s="10"/>
      <c r="B10" s="37"/>
      <c r="C10" s="12"/>
      <c r="D10" s="13"/>
      <c r="E10" s="12"/>
      <c r="F10" s="13"/>
      <c r="G10" s="12" t="s">
        <v>22</v>
      </c>
      <c r="H10" s="12">
        <v>7560</v>
      </c>
      <c r="I10" s="30">
        <v>0.0187</v>
      </c>
      <c r="J10" s="31">
        <f t="shared" si="0"/>
        <v>141.372</v>
      </c>
    </row>
    <row r="11" customHeight="1" spans="1:10">
      <c r="A11" s="10"/>
      <c r="B11" s="16">
        <v>45852</v>
      </c>
      <c r="C11" s="12"/>
      <c r="D11" s="13"/>
      <c r="E11" s="12"/>
      <c r="F11" s="13"/>
      <c r="G11" s="13" t="s">
        <v>23</v>
      </c>
      <c r="H11" s="12">
        <v>7560</v>
      </c>
      <c r="I11" s="30">
        <v>0.1496</v>
      </c>
      <c r="J11" s="31">
        <f t="shared" si="0"/>
        <v>1130.976</v>
      </c>
    </row>
    <row r="12" customHeight="1" spans="1:10">
      <c r="A12" s="10">
        <v>45847</v>
      </c>
      <c r="B12" s="38">
        <v>45890</v>
      </c>
      <c r="C12" s="12" t="s">
        <v>11</v>
      </c>
      <c r="D12" s="13" t="s">
        <v>121</v>
      </c>
      <c r="E12" s="12" t="s">
        <v>122</v>
      </c>
      <c r="F12" s="13" t="s">
        <v>123</v>
      </c>
      <c r="G12" s="13" t="s">
        <v>18</v>
      </c>
      <c r="H12" s="12">
        <v>7875</v>
      </c>
      <c r="I12" s="30">
        <v>0.04</v>
      </c>
      <c r="J12" s="31">
        <f t="shared" si="0"/>
        <v>315</v>
      </c>
    </row>
    <row r="13" customHeight="1" spans="1:10">
      <c r="A13" s="10"/>
      <c r="B13" s="39"/>
      <c r="C13" s="12"/>
      <c r="D13" s="13"/>
      <c r="E13" s="12"/>
      <c r="F13" s="13"/>
      <c r="G13" s="12" t="s">
        <v>19</v>
      </c>
      <c r="H13" s="12">
        <v>7875</v>
      </c>
      <c r="I13" s="30">
        <v>0.0158</v>
      </c>
      <c r="J13" s="31">
        <f t="shared" si="0"/>
        <v>124.425</v>
      </c>
    </row>
    <row r="14" customHeight="1" spans="1:10">
      <c r="A14" s="10"/>
      <c r="B14" s="40"/>
      <c r="C14" s="12"/>
      <c r="D14" s="13"/>
      <c r="E14" s="12"/>
      <c r="F14" s="13"/>
      <c r="G14" s="12" t="s">
        <v>124</v>
      </c>
      <c r="H14" s="12">
        <v>7875</v>
      </c>
      <c r="I14" s="30">
        <v>0.0317</v>
      </c>
      <c r="J14" s="31">
        <f t="shared" si="0"/>
        <v>249.6375</v>
      </c>
    </row>
    <row r="15" customHeight="1" spans="1:10">
      <c r="A15" s="10"/>
      <c r="B15" s="38">
        <v>45887</v>
      </c>
      <c r="C15" s="12"/>
      <c r="D15" s="13"/>
      <c r="E15" s="12"/>
      <c r="F15" s="13"/>
      <c r="G15" s="12" t="s">
        <v>21</v>
      </c>
      <c r="H15" s="12">
        <v>31500</v>
      </c>
      <c r="I15" s="30">
        <v>0.0079</v>
      </c>
      <c r="J15" s="31">
        <f t="shared" si="0"/>
        <v>248.85</v>
      </c>
    </row>
    <row r="16" customHeight="1" spans="1:10">
      <c r="A16" s="10"/>
      <c r="B16" s="40"/>
      <c r="C16" s="12"/>
      <c r="D16" s="13"/>
      <c r="E16" s="12"/>
      <c r="F16" s="13"/>
      <c r="G16" s="12" t="s">
        <v>22</v>
      </c>
      <c r="H16" s="12">
        <v>7875</v>
      </c>
      <c r="I16" s="30">
        <v>0.0187</v>
      </c>
      <c r="J16" s="31">
        <f t="shared" si="0"/>
        <v>147.2625</v>
      </c>
    </row>
    <row r="17" customHeight="1" spans="1:10">
      <c r="A17" s="10"/>
      <c r="B17" s="21">
        <v>45852</v>
      </c>
      <c r="C17" s="12"/>
      <c r="D17" s="13"/>
      <c r="E17" s="12"/>
      <c r="F17" s="13"/>
      <c r="G17" s="13" t="s">
        <v>23</v>
      </c>
      <c r="H17" s="12">
        <v>7875</v>
      </c>
      <c r="I17" s="30">
        <v>0.1496</v>
      </c>
      <c r="J17" s="31">
        <f t="shared" si="0"/>
        <v>1178.1</v>
      </c>
    </row>
    <row r="18" customHeight="1" spans="1:10">
      <c r="A18" s="10">
        <v>45863</v>
      </c>
      <c r="B18" s="21" t="s">
        <v>125</v>
      </c>
      <c r="C18" s="12" t="s">
        <v>11</v>
      </c>
      <c r="D18" s="13" t="s">
        <v>126</v>
      </c>
      <c r="E18" s="12" t="s">
        <v>127</v>
      </c>
      <c r="F18" s="13" t="s">
        <v>128</v>
      </c>
      <c r="G18" s="13" t="s">
        <v>18</v>
      </c>
      <c r="H18" s="12">
        <v>39375</v>
      </c>
      <c r="I18" s="30">
        <v>0.04</v>
      </c>
      <c r="J18" s="31">
        <f t="shared" si="0"/>
        <v>1575</v>
      </c>
    </row>
    <row r="19" customHeight="1" spans="1:10">
      <c r="A19" s="10"/>
      <c r="B19" s="22"/>
      <c r="C19" s="12"/>
      <c r="D19" s="13"/>
      <c r="E19" s="12"/>
      <c r="F19" s="13"/>
      <c r="G19" s="12" t="s">
        <v>19</v>
      </c>
      <c r="H19" s="12">
        <v>39375</v>
      </c>
      <c r="I19" s="30">
        <v>0.0158</v>
      </c>
      <c r="J19" s="31">
        <f t="shared" si="0"/>
        <v>622.125</v>
      </c>
    </row>
    <row r="20" customHeight="1" spans="1:10">
      <c r="A20" s="10"/>
      <c r="B20" s="23"/>
      <c r="C20" s="12"/>
      <c r="D20" s="13"/>
      <c r="E20" s="12"/>
      <c r="F20" s="13"/>
      <c r="G20" s="12" t="s">
        <v>38</v>
      </c>
      <c r="H20" s="12">
        <v>39375</v>
      </c>
      <c r="I20" s="30">
        <v>0.0317</v>
      </c>
      <c r="J20" s="31">
        <f t="shared" si="0"/>
        <v>1248.1875</v>
      </c>
    </row>
    <row r="21" customHeight="1" spans="1:10">
      <c r="A21" s="10"/>
      <c r="B21" s="16" t="s">
        <v>129</v>
      </c>
      <c r="C21" s="12"/>
      <c r="D21" s="13"/>
      <c r="E21" s="12"/>
      <c r="F21" s="13"/>
      <c r="G21" s="13" t="s">
        <v>18</v>
      </c>
      <c r="H21" s="12">
        <v>19950</v>
      </c>
      <c r="I21" s="30">
        <v>0.04</v>
      </c>
      <c r="J21" s="31">
        <f t="shared" si="0"/>
        <v>798</v>
      </c>
    </row>
    <row r="22" customHeight="1" spans="1:10">
      <c r="A22" s="10"/>
      <c r="B22" s="16"/>
      <c r="C22" s="12"/>
      <c r="D22" s="13"/>
      <c r="E22" s="12"/>
      <c r="F22" s="13"/>
      <c r="G22" s="12" t="s">
        <v>19</v>
      </c>
      <c r="H22" s="12">
        <v>19950</v>
      </c>
      <c r="I22" s="30">
        <v>0.0158</v>
      </c>
      <c r="J22" s="31">
        <f t="shared" si="0"/>
        <v>315.21</v>
      </c>
    </row>
    <row r="23" customHeight="1" spans="1:10">
      <c r="A23" s="10"/>
      <c r="B23" s="16"/>
      <c r="C23" s="12"/>
      <c r="D23" s="13"/>
      <c r="E23" s="12"/>
      <c r="F23" s="13"/>
      <c r="G23" s="12" t="s">
        <v>38</v>
      </c>
      <c r="H23" s="12">
        <v>19950</v>
      </c>
      <c r="I23" s="30">
        <v>0.0317</v>
      </c>
      <c r="J23" s="31">
        <f t="shared" si="0"/>
        <v>632.415</v>
      </c>
    </row>
    <row r="24" customHeight="1" spans="1:10">
      <c r="A24" s="10"/>
      <c r="B24" s="21" t="s">
        <v>130</v>
      </c>
      <c r="C24" s="12"/>
      <c r="D24" s="13"/>
      <c r="E24" s="12"/>
      <c r="F24" s="13"/>
      <c r="G24" s="13" t="s">
        <v>18</v>
      </c>
      <c r="H24" s="12">
        <v>9975</v>
      </c>
      <c r="I24" s="30">
        <v>0.04</v>
      </c>
      <c r="J24" s="31">
        <f t="shared" si="0"/>
        <v>399</v>
      </c>
    </row>
    <row r="25" customHeight="1" spans="1:10">
      <c r="A25" s="10"/>
      <c r="B25" s="22"/>
      <c r="C25" s="12"/>
      <c r="D25" s="13"/>
      <c r="E25" s="12"/>
      <c r="F25" s="13"/>
      <c r="G25" s="12" t="s">
        <v>19</v>
      </c>
      <c r="H25" s="12">
        <v>9975</v>
      </c>
      <c r="I25" s="30">
        <v>0.0158</v>
      </c>
      <c r="J25" s="31">
        <f t="shared" si="0"/>
        <v>157.605</v>
      </c>
    </row>
    <row r="26" customHeight="1" spans="1:10">
      <c r="A26" s="10"/>
      <c r="B26" s="22"/>
      <c r="C26" s="12"/>
      <c r="D26" s="13"/>
      <c r="E26" s="12"/>
      <c r="F26" s="13"/>
      <c r="G26" s="12" t="s">
        <v>38</v>
      </c>
      <c r="H26" s="12">
        <v>9975</v>
      </c>
      <c r="I26" s="30">
        <v>0.0317</v>
      </c>
      <c r="J26" s="31">
        <f t="shared" si="0"/>
        <v>316.2075</v>
      </c>
    </row>
    <row r="27" customHeight="1" spans="1:10">
      <c r="A27" s="10"/>
      <c r="B27" s="16" t="s">
        <v>131</v>
      </c>
      <c r="C27" s="12"/>
      <c r="D27" s="13"/>
      <c r="E27" s="12"/>
      <c r="F27" s="13"/>
      <c r="G27" s="13" t="s">
        <v>18</v>
      </c>
      <c r="H27" s="12">
        <v>10500</v>
      </c>
      <c r="I27" s="30">
        <v>0.04</v>
      </c>
      <c r="J27" s="31">
        <f t="shared" si="0"/>
        <v>420</v>
      </c>
    </row>
    <row r="28" customHeight="1" spans="1:10">
      <c r="A28" s="10"/>
      <c r="B28" s="16"/>
      <c r="C28" s="12"/>
      <c r="D28" s="13"/>
      <c r="E28" s="12"/>
      <c r="F28" s="13"/>
      <c r="G28" s="12" t="s">
        <v>19</v>
      </c>
      <c r="H28" s="12">
        <v>10500</v>
      </c>
      <c r="I28" s="30">
        <v>0.0158</v>
      </c>
      <c r="J28" s="31">
        <f t="shared" si="0"/>
        <v>165.9</v>
      </c>
    </row>
    <row r="29" customHeight="1" spans="1:10">
      <c r="A29" s="10"/>
      <c r="B29" s="16"/>
      <c r="C29" s="12"/>
      <c r="D29" s="13"/>
      <c r="E29" s="12"/>
      <c r="F29" s="13"/>
      <c r="G29" s="12" t="s">
        <v>38</v>
      </c>
      <c r="H29" s="12">
        <v>10500</v>
      </c>
      <c r="I29" s="30">
        <v>0.0317</v>
      </c>
      <c r="J29" s="31">
        <f t="shared" si="0"/>
        <v>332.85</v>
      </c>
    </row>
    <row r="30" customHeight="1" spans="1:10">
      <c r="A30" s="10"/>
      <c r="B30" s="21">
        <v>45895</v>
      </c>
      <c r="C30" s="12"/>
      <c r="D30" s="13"/>
      <c r="E30" s="12"/>
      <c r="F30" s="13"/>
      <c r="G30" s="12" t="s">
        <v>132</v>
      </c>
      <c r="H30" s="12">
        <v>2625</v>
      </c>
      <c r="I30" s="30">
        <v>0.0079</v>
      </c>
      <c r="J30" s="31">
        <f t="shared" si="0"/>
        <v>20.7375</v>
      </c>
    </row>
    <row r="31" customHeight="1" spans="1:10">
      <c r="A31" s="10"/>
      <c r="B31" s="11">
        <v>45868</v>
      </c>
      <c r="C31" s="12"/>
      <c r="D31" s="13"/>
      <c r="E31" s="12"/>
      <c r="F31" s="13"/>
      <c r="G31" s="12" t="s">
        <v>21</v>
      </c>
      <c r="H31" s="12">
        <v>319200</v>
      </c>
      <c r="I31" s="30">
        <v>0.0079</v>
      </c>
      <c r="J31" s="31">
        <f t="shared" si="0"/>
        <v>2521.68</v>
      </c>
    </row>
    <row r="32" customHeight="1" spans="1:10">
      <c r="A32" s="10"/>
      <c r="B32" s="15"/>
      <c r="C32" s="12"/>
      <c r="D32" s="13"/>
      <c r="E32" s="12"/>
      <c r="F32" s="13"/>
      <c r="G32" s="12" t="s">
        <v>22</v>
      </c>
      <c r="H32" s="12">
        <v>79800</v>
      </c>
      <c r="I32" s="30">
        <v>0.0187</v>
      </c>
      <c r="J32" s="31">
        <f t="shared" si="0"/>
        <v>1492.26</v>
      </c>
    </row>
    <row r="33" customHeight="1" spans="1:10">
      <c r="A33" s="10"/>
      <c r="B33" s="16" t="s">
        <v>133</v>
      </c>
      <c r="C33" s="12"/>
      <c r="D33" s="13"/>
      <c r="E33" s="12"/>
      <c r="F33" s="13"/>
      <c r="G33" s="13" t="s">
        <v>23</v>
      </c>
      <c r="H33" s="12">
        <v>79800</v>
      </c>
      <c r="I33" s="30">
        <v>0.1496</v>
      </c>
      <c r="J33" s="31">
        <f t="shared" si="0"/>
        <v>11938.08</v>
      </c>
    </row>
    <row r="34" customHeight="1" spans="1:10">
      <c r="A34" s="10">
        <v>45881</v>
      </c>
      <c r="B34" s="21">
        <v>45890</v>
      </c>
      <c r="C34" s="12" t="s">
        <v>11</v>
      </c>
      <c r="D34" s="13" t="s">
        <v>134</v>
      </c>
      <c r="E34" s="12" t="s">
        <v>135</v>
      </c>
      <c r="F34" s="13" t="s">
        <v>136</v>
      </c>
      <c r="G34" s="13" t="s">
        <v>18</v>
      </c>
      <c r="H34" s="12">
        <v>6300</v>
      </c>
      <c r="I34" s="30">
        <v>0.04</v>
      </c>
      <c r="J34" s="31">
        <f t="shared" si="0"/>
        <v>252</v>
      </c>
    </row>
    <row r="35" customHeight="1" spans="1:10">
      <c r="A35" s="10"/>
      <c r="B35" s="22"/>
      <c r="C35" s="12"/>
      <c r="D35" s="13"/>
      <c r="E35" s="12"/>
      <c r="F35" s="13"/>
      <c r="G35" s="12" t="s">
        <v>19</v>
      </c>
      <c r="H35" s="12">
        <v>6300</v>
      </c>
      <c r="I35" s="30">
        <v>0.0158</v>
      </c>
      <c r="J35" s="31">
        <f t="shared" si="0"/>
        <v>99.54</v>
      </c>
    </row>
    <row r="36" customHeight="1" spans="1:10">
      <c r="A36" s="10"/>
      <c r="B36" s="23"/>
      <c r="C36" s="12"/>
      <c r="D36" s="13"/>
      <c r="E36" s="12"/>
      <c r="F36" s="13"/>
      <c r="G36" s="12" t="s">
        <v>38</v>
      </c>
      <c r="H36" s="12">
        <v>6300</v>
      </c>
      <c r="I36" s="30">
        <v>0.0317</v>
      </c>
      <c r="J36" s="31">
        <f t="shared" si="0"/>
        <v>199.71</v>
      </c>
    </row>
    <row r="37" customHeight="1" spans="1:10">
      <c r="A37" s="10"/>
      <c r="B37" s="41">
        <v>45885</v>
      </c>
      <c r="C37" s="12"/>
      <c r="D37" s="13"/>
      <c r="E37" s="12"/>
      <c r="F37" s="13"/>
      <c r="G37" s="12" t="s">
        <v>21</v>
      </c>
      <c r="H37" s="12">
        <v>25200</v>
      </c>
      <c r="I37" s="30">
        <v>0.0079</v>
      </c>
      <c r="J37" s="31">
        <f t="shared" si="0"/>
        <v>199.08</v>
      </c>
    </row>
    <row r="38" customHeight="1" spans="1:10">
      <c r="A38" s="10"/>
      <c r="B38" s="41"/>
      <c r="C38" s="12"/>
      <c r="D38" s="13"/>
      <c r="E38" s="12"/>
      <c r="F38" s="13"/>
      <c r="G38" s="12" t="s">
        <v>22</v>
      </c>
      <c r="H38" s="12">
        <v>6300</v>
      </c>
      <c r="I38" s="30">
        <v>0.0187</v>
      </c>
      <c r="J38" s="31">
        <f t="shared" si="0"/>
        <v>117.81</v>
      </c>
    </row>
    <row r="39" customHeight="1" spans="1:10">
      <c r="A39" s="10"/>
      <c r="B39" s="41"/>
      <c r="C39" s="12"/>
      <c r="D39" s="13"/>
      <c r="E39" s="12"/>
      <c r="F39" s="13"/>
      <c r="G39" s="13" t="s">
        <v>23</v>
      </c>
      <c r="H39" s="12">
        <v>1606</v>
      </c>
      <c r="I39" s="30">
        <v>0.1496</v>
      </c>
      <c r="J39" s="31">
        <f t="shared" si="0"/>
        <v>240.2576</v>
      </c>
    </row>
    <row r="40" customHeight="1" spans="1:10">
      <c r="A40" s="10">
        <v>45881</v>
      </c>
      <c r="B40" s="21">
        <v>45918</v>
      </c>
      <c r="C40" s="12" t="s">
        <v>11</v>
      </c>
      <c r="D40" s="13" t="s">
        <v>137</v>
      </c>
      <c r="E40" s="12" t="s">
        <v>138</v>
      </c>
      <c r="F40" s="13" t="s">
        <v>139</v>
      </c>
      <c r="G40" s="13" t="s">
        <v>18</v>
      </c>
      <c r="H40" s="12">
        <v>17850</v>
      </c>
      <c r="I40" s="30">
        <v>0.04</v>
      </c>
      <c r="J40" s="31">
        <f t="shared" si="0"/>
        <v>714</v>
      </c>
    </row>
    <row r="41" customHeight="1" spans="1:10">
      <c r="A41" s="10"/>
      <c r="B41" s="22"/>
      <c r="C41" s="12"/>
      <c r="D41" s="13"/>
      <c r="E41" s="12"/>
      <c r="F41" s="13"/>
      <c r="G41" s="12" t="s">
        <v>19</v>
      </c>
      <c r="H41" s="12">
        <v>17850</v>
      </c>
      <c r="I41" s="30">
        <v>0.0158</v>
      </c>
      <c r="J41" s="31">
        <f t="shared" si="0"/>
        <v>282.03</v>
      </c>
    </row>
    <row r="42" customHeight="1" spans="1:10">
      <c r="A42" s="10"/>
      <c r="B42" s="23"/>
      <c r="C42" s="12"/>
      <c r="D42" s="13"/>
      <c r="E42" s="12"/>
      <c r="F42" s="13"/>
      <c r="G42" s="12" t="s">
        <v>38</v>
      </c>
      <c r="H42" s="12">
        <v>17850</v>
      </c>
      <c r="I42" s="30">
        <v>0.0317</v>
      </c>
      <c r="J42" s="31">
        <f t="shared" si="0"/>
        <v>565.845</v>
      </c>
    </row>
    <row r="43" customHeight="1" spans="1:10">
      <c r="A43" s="10"/>
      <c r="B43" s="11">
        <v>45885</v>
      </c>
      <c r="C43" s="12"/>
      <c r="D43" s="13"/>
      <c r="E43" s="12"/>
      <c r="F43" s="13"/>
      <c r="G43" s="12" t="s">
        <v>21</v>
      </c>
      <c r="H43" s="12">
        <v>71400</v>
      </c>
      <c r="I43" s="30">
        <v>0.0079</v>
      </c>
      <c r="J43" s="31">
        <f t="shared" si="0"/>
        <v>564.06</v>
      </c>
    </row>
    <row r="44" customHeight="1" spans="1:10">
      <c r="A44" s="10"/>
      <c r="B44" s="15"/>
      <c r="C44" s="12"/>
      <c r="D44" s="13"/>
      <c r="E44" s="12"/>
      <c r="F44" s="13"/>
      <c r="G44" s="12" t="s">
        <v>22</v>
      </c>
      <c r="H44" s="12">
        <v>17850</v>
      </c>
      <c r="I44" s="30">
        <v>0.0187</v>
      </c>
      <c r="J44" s="31">
        <f t="shared" si="0"/>
        <v>333.795</v>
      </c>
    </row>
    <row r="45" customHeight="1" spans="1:10">
      <c r="A45" s="10"/>
      <c r="B45" s="16">
        <v>45886</v>
      </c>
      <c r="C45" s="12"/>
      <c r="D45" s="13"/>
      <c r="E45" s="12"/>
      <c r="F45" s="13"/>
      <c r="G45" s="13" t="s">
        <v>23</v>
      </c>
      <c r="H45" s="12">
        <v>17235</v>
      </c>
      <c r="I45" s="30">
        <v>0.1496</v>
      </c>
      <c r="J45" s="31">
        <f t="shared" si="0"/>
        <v>2578.356</v>
      </c>
    </row>
    <row r="46" customHeight="1" spans="1:10">
      <c r="A46" s="10">
        <v>45883</v>
      </c>
      <c r="B46" s="21">
        <v>45890</v>
      </c>
      <c r="C46" s="12" t="s">
        <v>11</v>
      </c>
      <c r="D46" s="13" t="s">
        <v>140</v>
      </c>
      <c r="E46" s="12" t="s">
        <v>141</v>
      </c>
      <c r="F46" s="13" t="s">
        <v>142</v>
      </c>
      <c r="G46" s="13" t="s">
        <v>18</v>
      </c>
      <c r="H46" s="12">
        <v>2100</v>
      </c>
      <c r="I46" s="30">
        <v>0.04</v>
      </c>
      <c r="J46" s="31">
        <f t="shared" si="0"/>
        <v>84</v>
      </c>
    </row>
    <row r="47" customHeight="1" spans="1:10">
      <c r="A47" s="10"/>
      <c r="B47" s="22"/>
      <c r="C47" s="12"/>
      <c r="D47" s="13"/>
      <c r="E47" s="12"/>
      <c r="F47" s="13"/>
      <c r="G47" s="12" t="s">
        <v>19</v>
      </c>
      <c r="H47" s="12">
        <v>2100</v>
      </c>
      <c r="I47" s="30">
        <v>0.0158</v>
      </c>
      <c r="J47" s="31">
        <f t="shared" si="0"/>
        <v>33.18</v>
      </c>
    </row>
    <row r="48" customHeight="1" spans="1:10">
      <c r="A48" s="10"/>
      <c r="B48" s="23"/>
      <c r="C48" s="12"/>
      <c r="D48" s="13"/>
      <c r="E48" s="12"/>
      <c r="F48" s="13"/>
      <c r="G48" s="12" t="s">
        <v>47</v>
      </c>
      <c r="H48" s="12">
        <v>2100</v>
      </c>
      <c r="I48" s="30">
        <v>0.0317</v>
      </c>
      <c r="J48" s="31">
        <f t="shared" si="0"/>
        <v>66.57</v>
      </c>
    </row>
    <row r="49" customHeight="1" spans="1:10">
      <c r="A49" s="10"/>
      <c r="B49" s="11">
        <v>45887</v>
      </c>
      <c r="C49" s="12"/>
      <c r="D49" s="13"/>
      <c r="E49" s="12"/>
      <c r="F49" s="13"/>
      <c r="G49" s="12" t="s">
        <v>33</v>
      </c>
      <c r="H49" s="12">
        <v>10500</v>
      </c>
      <c r="I49" s="30">
        <v>0.0079</v>
      </c>
      <c r="J49" s="31">
        <f t="shared" si="0"/>
        <v>82.95</v>
      </c>
    </row>
    <row r="50" customHeight="1" spans="1:10">
      <c r="A50" s="10"/>
      <c r="B50" s="15"/>
      <c r="C50" s="12"/>
      <c r="D50" s="13"/>
      <c r="E50" s="12"/>
      <c r="F50" s="13"/>
      <c r="G50" s="12" t="s">
        <v>22</v>
      </c>
      <c r="H50" s="12">
        <v>2100</v>
      </c>
      <c r="I50" s="30">
        <v>0.0187</v>
      </c>
      <c r="J50" s="31">
        <f t="shared" si="0"/>
        <v>39.27</v>
      </c>
    </row>
    <row r="51" customHeight="1" spans="1:10">
      <c r="A51" s="10"/>
      <c r="B51" s="16">
        <v>45886</v>
      </c>
      <c r="C51" s="12"/>
      <c r="D51" s="13"/>
      <c r="E51" s="12"/>
      <c r="F51" s="13"/>
      <c r="G51" s="13" t="s">
        <v>23</v>
      </c>
      <c r="H51" s="12">
        <v>2100</v>
      </c>
      <c r="I51" s="30">
        <v>0.1496</v>
      </c>
      <c r="J51" s="31">
        <f t="shared" si="0"/>
        <v>314.16</v>
      </c>
    </row>
    <row r="52" customHeight="1" spans="1:10">
      <c r="A52" s="17">
        <v>45883</v>
      </c>
      <c r="B52" s="42">
        <v>45891</v>
      </c>
      <c r="C52" s="18" t="s">
        <v>11</v>
      </c>
      <c r="D52" s="43" t="s">
        <v>143</v>
      </c>
      <c r="E52" s="12" t="s">
        <v>144</v>
      </c>
      <c r="F52" s="13" t="s">
        <v>145</v>
      </c>
      <c r="G52" s="26" t="s">
        <v>18</v>
      </c>
      <c r="H52" s="18">
        <v>2310</v>
      </c>
      <c r="I52" s="30">
        <v>0.04</v>
      </c>
      <c r="J52" s="31">
        <f t="shared" si="0"/>
        <v>92.4</v>
      </c>
    </row>
    <row r="53" customHeight="1" spans="1:10">
      <c r="A53" s="17"/>
      <c r="B53" s="44"/>
      <c r="C53" s="18"/>
      <c r="D53" s="45"/>
      <c r="E53" s="12"/>
      <c r="F53" s="13"/>
      <c r="G53" s="12" t="s">
        <v>19</v>
      </c>
      <c r="H53" s="18">
        <v>2310</v>
      </c>
      <c r="I53" s="30">
        <v>0.0158</v>
      </c>
      <c r="J53" s="31">
        <f t="shared" si="0"/>
        <v>36.498</v>
      </c>
    </row>
    <row r="54" customHeight="1" spans="1:10">
      <c r="A54" s="17"/>
      <c r="B54" s="42">
        <v>45888</v>
      </c>
      <c r="C54" s="18"/>
      <c r="D54" s="45"/>
      <c r="E54" s="12"/>
      <c r="F54" s="13"/>
      <c r="G54" s="12" t="s">
        <v>22</v>
      </c>
      <c r="H54" s="18">
        <v>2310</v>
      </c>
      <c r="I54" s="30">
        <v>0.0187</v>
      </c>
      <c r="J54" s="31">
        <f t="shared" si="0"/>
        <v>43.197</v>
      </c>
    </row>
    <row r="55" customHeight="1" spans="1:10">
      <c r="A55" s="17"/>
      <c r="B55" s="44"/>
      <c r="C55" s="18"/>
      <c r="D55" s="45"/>
      <c r="E55" s="12"/>
      <c r="F55" s="13"/>
      <c r="G55" s="12" t="s">
        <v>33</v>
      </c>
      <c r="H55" s="18">
        <v>11550</v>
      </c>
      <c r="I55" s="30">
        <v>0.0079</v>
      </c>
      <c r="J55" s="31">
        <f t="shared" si="0"/>
        <v>91.245</v>
      </c>
    </row>
    <row r="56" customHeight="1" spans="1:10">
      <c r="A56" s="17"/>
      <c r="B56" s="42">
        <v>45886</v>
      </c>
      <c r="C56" s="18"/>
      <c r="D56" s="45"/>
      <c r="E56" s="12"/>
      <c r="F56" s="13"/>
      <c r="G56" s="26" t="s">
        <v>34</v>
      </c>
      <c r="H56" s="18">
        <v>2310</v>
      </c>
      <c r="I56" s="30">
        <v>0.1461</v>
      </c>
      <c r="J56" s="31">
        <f t="shared" si="0"/>
        <v>337.491</v>
      </c>
    </row>
    <row r="57" customHeight="1" spans="1:10">
      <c r="A57" s="17"/>
      <c r="B57" s="42">
        <v>45890</v>
      </c>
      <c r="C57" s="18" t="s">
        <v>11</v>
      </c>
      <c r="D57" s="19" t="s">
        <v>146</v>
      </c>
      <c r="E57" s="18" t="s">
        <v>147</v>
      </c>
      <c r="F57" s="13" t="s">
        <v>148</v>
      </c>
      <c r="G57" s="26" t="s">
        <v>18</v>
      </c>
      <c r="H57" s="18">
        <v>2100</v>
      </c>
      <c r="I57" s="30">
        <v>0.04</v>
      </c>
      <c r="J57" s="31">
        <f t="shared" si="0"/>
        <v>84</v>
      </c>
    </row>
    <row r="58" customHeight="1" spans="1:10">
      <c r="A58" s="17"/>
      <c r="B58" s="44"/>
      <c r="C58" s="18"/>
      <c r="D58" s="26"/>
      <c r="E58" s="18"/>
      <c r="F58" s="13"/>
      <c r="G58" s="12" t="s">
        <v>19</v>
      </c>
      <c r="H58" s="18">
        <v>2100</v>
      </c>
      <c r="I58" s="30">
        <v>0.0158</v>
      </c>
      <c r="J58" s="31">
        <f t="shared" si="0"/>
        <v>33.18</v>
      </c>
    </row>
    <row r="59" customHeight="1" spans="1:10">
      <c r="A59" s="17"/>
      <c r="B59" s="42">
        <v>45887</v>
      </c>
      <c r="C59" s="18"/>
      <c r="D59" s="26"/>
      <c r="E59" s="18"/>
      <c r="F59" s="13"/>
      <c r="G59" s="12" t="s">
        <v>22</v>
      </c>
      <c r="H59" s="18">
        <v>2100</v>
      </c>
      <c r="I59" s="30">
        <v>0.0187</v>
      </c>
      <c r="J59" s="31">
        <f t="shared" si="0"/>
        <v>39.27</v>
      </c>
    </row>
    <row r="60" customHeight="1" spans="1:10">
      <c r="A60" s="17"/>
      <c r="B60" s="44"/>
      <c r="C60" s="18"/>
      <c r="D60" s="26"/>
      <c r="E60" s="18"/>
      <c r="F60" s="13"/>
      <c r="G60" s="12" t="s">
        <v>21</v>
      </c>
      <c r="H60" s="18">
        <v>8400</v>
      </c>
      <c r="I60" s="30">
        <v>0.0079</v>
      </c>
      <c r="J60" s="31">
        <f t="shared" si="0"/>
        <v>66.36</v>
      </c>
    </row>
    <row r="61" customHeight="1" spans="1:10">
      <c r="A61" s="17"/>
      <c r="B61" s="42">
        <v>45886</v>
      </c>
      <c r="C61" s="18"/>
      <c r="D61" s="26"/>
      <c r="E61" s="18"/>
      <c r="F61" s="13"/>
      <c r="G61" s="13" t="s">
        <v>65</v>
      </c>
      <c r="H61" s="18">
        <v>2100</v>
      </c>
      <c r="I61" s="30">
        <v>0.1796</v>
      </c>
      <c r="J61" s="31">
        <f t="shared" si="0"/>
        <v>377.16</v>
      </c>
    </row>
    <row r="62" customHeight="1" spans="1:10">
      <c r="A62" s="25">
        <v>45891</v>
      </c>
      <c r="B62" s="46">
        <v>45903</v>
      </c>
      <c r="C62" s="18" t="s">
        <v>11</v>
      </c>
      <c r="D62" s="26" t="s">
        <v>149</v>
      </c>
      <c r="E62" s="18" t="s">
        <v>150</v>
      </c>
      <c r="F62" s="26" t="s">
        <v>151</v>
      </c>
      <c r="G62" s="26" t="s">
        <v>18</v>
      </c>
      <c r="H62" s="18">
        <v>3675</v>
      </c>
      <c r="I62" s="30">
        <v>0.04</v>
      </c>
      <c r="J62" s="31">
        <f t="shared" si="0"/>
        <v>147</v>
      </c>
    </row>
    <row r="63" customHeight="1" spans="1:10">
      <c r="A63" s="25"/>
      <c r="B63" s="47"/>
      <c r="C63" s="18"/>
      <c r="D63" s="18"/>
      <c r="E63" s="18"/>
      <c r="F63" s="26"/>
      <c r="G63" s="12" t="s">
        <v>19</v>
      </c>
      <c r="H63" s="18">
        <v>3675</v>
      </c>
      <c r="I63" s="30">
        <v>0.0158</v>
      </c>
      <c r="J63" s="31">
        <f t="shared" si="0"/>
        <v>58.065</v>
      </c>
    </row>
    <row r="64" customHeight="1" spans="1:10">
      <c r="A64" s="25"/>
      <c r="B64" s="48"/>
      <c r="C64" s="18"/>
      <c r="D64" s="18"/>
      <c r="E64" s="18"/>
      <c r="F64" s="26"/>
      <c r="G64" s="12" t="s">
        <v>27</v>
      </c>
      <c r="H64" s="18">
        <v>3675</v>
      </c>
      <c r="I64" s="30">
        <v>0.0317</v>
      </c>
      <c r="J64" s="31">
        <f t="shared" si="0"/>
        <v>116.4975</v>
      </c>
    </row>
    <row r="65" customHeight="1" spans="1:10">
      <c r="A65" s="25"/>
      <c r="B65" s="46">
        <v>45895</v>
      </c>
      <c r="C65" s="18"/>
      <c r="D65" s="18"/>
      <c r="E65" s="18"/>
      <c r="F65" s="26"/>
      <c r="G65" s="12" t="s">
        <v>21</v>
      </c>
      <c r="H65" s="18">
        <v>14700</v>
      </c>
      <c r="I65" s="30">
        <v>0.0079</v>
      </c>
      <c r="J65" s="31">
        <f t="shared" si="0"/>
        <v>116.13</v>
      </c>
    </row>
    <row r="66" customHeight="1" spans="1:10">
      <c r="A66" s="25"/>
      <c r="B66" s="48"/>
      <c r="C66" s="18"/>
      <c r="D66" s="18"/>
      <c r="E66" s="18"/>
      <c r="F66" s="26"/>
      <c r="G66" s="12" t="s">
        <v>22</v>
      </c>
      <c r="H66" s="18">
        <v>3675</v>
      </c>
      <c r="I66" s="30">
        <v>0.0187</v>
      </c>
      <c r="J66" s="31">
        <f t="shared" si="0"/>
        <v>68.7225</v>
      </c>
    </row>
    <row r="67" customHeight="1" spans="1:10">
      <c r="A67" s="25"/>
      <c r="B67" s="46">
        <v>45895</v>
      </c>
      <c r="C67" s="18"/>
      <c r="D67" s="26"/>
      <c r="E67" s="18"/>
      <c r="F67" s="26"/>
      <c r="G67" s="13" t="s">
        <v>112</v>
      </c>
      <c r="H67" s="18">
        <v>3675</v>
      </c>
      <c r="I67" s="30">
        <v>0.1496</v>
      </c>
      <c r="J67" s="31">
        <f t="shared" ref="J67:J103" si="1">H67*I67</f>
        <v>549.78</v>
      </c>
    </row>
    <row r="68" customHeight="1" spans="1:10">
      <c r="A68" s="25">
        <v>45891</v>
      </c>
      <c r="B68" s="25">
        <v>45903</v>
      </c>
      <c r="C68" s="18" t="s">
        <v>11</v>
      </c>
      <c r="D68" s="26" t="s">
        <v>152</v>
      </c>
      <c r="E68" s="18" t="s">
        <v>153</v>
      </c>
      <c r="F68" s="26" t="s">
        <v>154</v>
      </c>
      <c r="G68" s="26" t="s">
        <v>18</v>
      </c>
      <c r="H68" s="18">
        <v>2625</v>
      </c>
      <c r="I68" s="30">
        <v>0.04</v>
      </c>
      <c r="J68" s="31">
        <f t="shared" si="1"/>
        <v>105</v>
      </c>
    </row>
    <row r="69" customHeight="1" spans="1:10">
      <c r="A69" s="25"/>
      <c r="B69" s="25"/>
      <c r="C69" s="18"/>
      <c r="D69" s="26"/>
      <c r="E69" s="18"/>
      <c r="F69" s="26"/>
      <c r="G69" s="12" t="s">
        <v>19</v>
      </c>
      <c r="H69" s="18">
        <v>2625</v>
      </c>
      <c r="I69" s="30">
        <v>0.0158</v>
      </c>
      <c r="J69" s="31">
        <f t="shared" si="1"/>
        <v>41.475</v>
      </c>
    </row>
    <row r="70" customHeight="1" spans="1:10">
      <c r="A70" s="25"/>
      <c r="B70" s="25"/>
      <c r="C70" s="18"/>
      <c r="D70" s="26"/>
      <c r="E70" s="18"/>
      <c r="F70" s="26"/>
      <c r="G70" s="12" t="s">
        <v>20</v>
      </c>
      <c r="H70" s="18">
        <v>2625</v>
      </c>
      <c r="I70" s="30">
        <v>0.0317</v>
      </c>
      <c r="J70" s="31">
        <f t="shared" si="1"/>
        <v>83.2125</v>
      </c>
    </row>
    <row r="71" customHeight="1" spans="1:10">
      <c r="A71" s="25"/>
      <c r="B71" s="25">
        <v>45895</v>
      </c>
      <c r="C71" s="18"/>
      <c r="D71" s="26"/>
      <c r="E71" s="18"/>
      <c r="F71" s="26"/>
      <c r="G71" s="12" t="s">
        <v>21</v>
      </c>
      <c r="H71" s="18">
        <v>10500</v>
      </c>
      <c r="I71" s="30">
        <v>0.0079</v>
      </c>
      <c r="J71" s="31">
        <f t="shared" si="1"/>
        <v>82.95</v>
      </c>
    </row>
    <row r="72" customHeight="1" spans="1:10">
      <c r="A72" s="25"/>
      <c r="B72" s="25"/>
      <c r="C72" s="18"/>
      <c r="D72" s="26"/>
      <c r="E72" s="18"/>
      <c r="F72" s="26"/>
      <c r="G72" s="12" t="s">
        <v>22</v>
      </c>
      <c r="H72" s="18">
        <v>2625</v>
      </c>
      <c r="I72" s="30">
        <v>0.0187</v>
      </c>
      <c r="J72" s="31">
        <f t="shared" si="1"/>
        <v>49.0875</v>
      </c>
    </row>
    <row r="73" customHeight="1" spans="1:10">
      <c r="A73" s="25"/>
      <c r="B73" s="25">
        <v>45895</v>
      </c>
      <c r="C73" s="18"/>
      <c r="D73" s="26"/>
      <c r="E73" s="18"/>
      <c r="F73" s="26"/>
      <c r="G73" s="13" t="s">
        <v>23</v>
      </c>
      <c r="H73" s="18">
        <v>2625</v>
      </c>
      <c r="I73" s="30">
        <v>0.1496</v>
      </c>
      <c r="J73" s="31">
        <f t="shared" si="1"/>
        <v>392.7</v>
      </c>
    </row>
    <row r="74" customHeight="1" spans="1:10">
      <c r="A74" s="47">
        <v>45902</v>
      </c>
      <c r="B74" s="46">
        <v>45915</v>
      </c>
      <c r="C74" s="52" t="s">
        <v>11</v>
      </c>
      <c r="D74" s="53" t="s">
        <v>155</v>
      </c>
      <c r="E74" s="52" t="s">
        <v>156</v>
      </c>
      <c r="F74" s="53" t="s">
        <v>157</v>
      </c>
      <c r="G74" s="54" t="s">
        <v>158</v>
      </c>
      <c r="H74" s="55">
        <v>16800</v>
      </c>
      <c r="I74" s="58">
        <v>0.034</v>
      </c>
      <c r="J74" s="31">
        <f t="shared" si="1"/>
        <v>571.2</v>
      </c>
    </row>
    <row r="75" customHeight="1" spans="1:10">
      <c r="A75" s="47"/>
      <c r="B75" s="47"/>
      <c r="C75" s="52"/>
      <c r="D75" s="53"/>
      <c r="E75" s="52"/>
      <c r="F75" s="53"/>
      <c r="G75" s="12" t="s">
        <v>19</v>
      </c>
      <c r="H75" s="55">
        <v>16800</v>
      </c>
      <c r="I75" s="58">
        <v>0.0158</v>
      </c>
      <c r="J75" s="31">
        <f t="shared" si="1"/>
        <v>265.44</v>
      </c>
    </row>
    <row r="76" customHeight="1" spans="1:10">
      <c r="A76" s="47"/>
      <c r="B76" s="48"/>
      <c r="C76" s="52"/>
      <c r="D76" s="53"/>
      <c r="E76" s="52"/>
      <c r="F76" s="53"/>
      <c r="G76" s="12" t="s">
        <v>159</v>
      </c>
      <c r="H76" s="55">
        <v>16800</v>
      </c>
      <c r="I76" s="58">
        <v>0.0317</v>
      </c>
      <c r="J76" s="31">
        <f t="shared" si="1"/>
        <v>532.56</v>
      </c>
    </row>
    <row r="77" customHeight="1" spans="1:10">
      <c r="A77" s="47"/>
      <c r="B77" s="46">
        <v>45912</v>
      </c>
      <c r="C77" s="52"/>
      <c r="D77" s="53"/>
      <c r="E77" s="52"/>
      <c r="F77" s="53"/>
      <c r="G77" s="12" t="s">
        <v>21</v>
      </c>
      <c r="H77" s="55">
        <v>67200</v>
      </c>
      <c r="I77" s="30">
        <v>0.0079</v>
      </c>
      <c r="J77" s="31">
        <f t="shared" si="1"/>
        <v>530.88</v>
      </c>
    </row>
    <row r="78" customHeight="1" spans="1:10">
      <c r="A78" s="47"/>
      <c r="B78" s="48"/>
      <c r="C78" s="52"/>
      <c r="D78" s="53"/>
      <c r="E78" s="52"/>
      <c r="F78" s="53"/>
      <c r="G78" s="12" t="s">
        <v>22</v>
      </c>
      <c r="H78" s="55">
        <v>16800</v>
      </c>
      <c r="I78" s="30">
        <v>0.0187</v>
      </c>
      <c r="J78" s="31">
        <f t="shared" si="1"/>
        <v>314.16</v>
      </c>
    </row>
    <row r="79" customHeight="1" spans="1:10">
      <c r="A79" s="48"/>
      <c r="B79" s="25">
        <v>45913</v>
      </c>
      <c r="C79" s="56"/>
      <c r="D79" s="57"/>
      <c r="E79" s="56"/>
      <c r="F79" s="57"/>
      <c r="G79" s="12" t="s">
        <v>160</v>
      </c>
      <c r="H79" s="55">
        <v>16800</v>
      </c>
      <c r="I79" s="58">
        <v>0.0282</v>
      </c>
      <c r="J79" s="31">
        <f t="shared" si="1"/>
        <v>473.76</v>
      </c>
    </row>
    <row r="80" customHeight="1" spans="1:10">
      <c r="A80" s="10">
        <v>45902</v>
      </c>
      <c r="B80" s="21">
        <v>45918</v>
      </c>
      <c r="C80" s="12" t="s">
        <v>11</v>
      </c>
      <c r="D80" s="13" t="s">
        <v>161</v>
      </c>
      <c r="E80" s="12" t="s">
        <v>162</v>
      </c>
      <c r="F80" s="13" t="s">
        <v>163</v>
      </c>
      <c r="G80" s="13" t="s">
        <v>18</v>
      </c>
      <c r="H80" s="12">
        <v>42000</v>
      </c>
      <c r="I80" s="30">
        <v>0.04</v>
      </c>
      <c r="J80" s="31">
        <f t="shared" si="1"/>
        <v>1680</v>
      </c>
    </row>
    <row r="81" customHeight="1" spans="1:10">
      <c r="A81" s="10"/>
      <c r="B81" s="22"/>
      <c r="C81" s="12"/>
      <c r="D81" s="13"/>
      <c r="E81" s="12"/>
      <c r="F81" s="13"/>
      <c r="G81" s="12" t="s">
        <v>19</v>
      </c>
      <c r="H81" s="12">
        <v>42000</v>
      </c>
      <c r="I81" s="30">
        <v>0.0158</v>
      </c>
      <c r="J81" s="31">
        <f t="shared" si="1"/>
        <v>663.6</v>
      </c>
    </row>
    <row r="82" customHeight="1" spans="1:10">
      <c r="A82" s="10"/>
      <c r="B82" s="23"/>
      <c r="C82" s="12"/>
      <c r="D82" s="13"/>
      <c r="E82" s="12"/>
      <c r="F82" s="13"/>
      <c r="G82" s="12" t="s">
        <v>38</v>
      </c>
      <c r="H82" s="12">
        <v>42000</v>
      </c>
      <c r="I82" s="30">
        <v>0.0317</v>
      </c>
      <c r="J82" s="31">
        <f t="shared" si="1"/>
        <v>1331.4</v>
      </c>
    </row>
    <row r="83" customHeight="1" spans="1:10">
      <c r="A83" s="10"/>
      <c r="B83" s="11">
        <v>45909</v>
      </c>
      <c r="C83" s="12"/>
      <c r="D83" s="13"/>
      <c r="E83" s="12"/>
      <c r="F83" s="13"/>
      <c r="G83" s="12" t="s">
        <v>21</v>
      </c>
      <c r="H83" s="12">
        <v>168000</v>
      </c>
      <c r="I83" s="30">
        <v>0.0079</v>
      </c>
      <c r="J83" s="31">
        <f t="shared" si="1"/>
        <v>1327.2</v>
      </c>
    </row>
    <row r="84" customHeight="1" spans="1:10">
      <c r="A84" s="10"/>
      <c r="B84" s="15"/>
      <c r="C84" s="12"/>
      <c r="D84" s="13"/>
      <c r="E84" s="12"/>
      <c r="F84" s="13"/>
      <c r="G84" s="12" t="s">
        <v>22</v>
      </c>
      <c r="H84" s="12">
        <v>42000</v>
      </c>
      <c r="I84" s="30">
        <v>0.0187</v>
      </c>
      <c r="J84" s="31">
        <f t="shared" si="1"/>
        <v>785.4</v>
      </c>
    </row>
    <row r="85" customHeight="1" spans="1:10">
      <c r="A85" s="10"/>
      <c r="B85" s="16">
        <v>45906</v>
      </c>
      <c r="C85" s="12"/>
      <c r="D85" s="13"/>
      <c r="E85" s="12"/>
      <c r="F85" s="13"/>
      <c r="G85" s="13" t="s">
        <v>23</v>
      </c>
      <c r="H85" s="12">
        <v>42000</v>
      </c>
      <c r="I85" s="30">
        <v>0.1496</v>
      </c>
      <c r="J85" s="31">
        <f t="shared" si="1"/>
        <v>6283.2</v>
      </c>
    </row>
    <row r="86" customHeight="1" spans="1:10">
      <c r="A86" s="25">
        <v>45904</v>
      </c>
      <c r="B86" s="46">
        <v>45910</v>
      </c>
      <c r="C86" s="18" t="s">
        <v>11</v>
      </c>
      <c r="D86" s="26" t="s">
        <v>164</v>
      </c>
      <c r="E86" s="18" t="s">
        <v>165</v>
      </c>
      <c r="F86" s="26" t="s">
        <v>166</v>
      </c>
      <c r="G86" s="26" t="s">
        <v>18</v>
      </c>
      <c r="H86" s="18">
        <v>2310</v>
      </c>
      <c r="I86" s="30">
        <v>0.04</v>
      </c>
      <c r="J86" s="31">
        <f t="shared" si="1"/>
        <v>92.4</v>
      </c>
    </row>
    <row r="87" customHeight="1" spans="1:10">
      <c r="A87" s="25"/>
      <c r="B87" s="47"/>
      <c r="C87" s="18"/>
      <c r="D87" s="18"/>
      <c r="E87" s="18"/>
      <c r="F87" s="26"/>
      <c r="G87" s="12" t="s">
        <v>19</v>
      </c>
      <c r="H87" s="18">
        <v>2310</v>
      </c>
      <c r="I87" s="30">
        <v>0.0158</v>
      </c>
      <c r="J87" s="31">
        <f t="shared" si="1"/>
        <v>36.498</v>
      </c>
    </row>
    <row r="88" customHeight="1" spans="1:10">
      <c r="A88" s="25"/>
      <c r="B88" s="48"/>
      <c r="C88" s="18"/>
      <c r="D88" s="18"/>
      <c r="E88" s="18"/>
      <c r="F88" s="26"/>
      <c r="G88" s="12" t="s">
        <v>27</v>
      </c>
      <c r="H88" s="18">
        <v>2310</v>
      </c>
      <c r="I88" s="30">
        <v>0.0317</v>
      </c>
      <c r="J88" s="31">
        <f t="shared" si="1"/>
        <v>73.227</v>
      </c>
    </row>
    <row r="89" customHeight="1" spans="1:10">
      <c r="A89" s="25"/>
      <c r="B89" s="46">
        <v>45909</v>
      </c>
      <c r="C89" s="18"/>
      <c r="D89" s="18"/>
      <c r="E89" s="18"/>
      <c r="F89" s="26"/>
      <c r="G89" s="12" t="s">
        <v>21</v>
      </c>
      <c r="H89" s="18">
        <v>9240</v>
      </c>
      <c r="I89" s="30">
        <v>0.0079</v>
      </c>
      <c r="J89" s="31">
        <f t="shared" si="1"/>
        <v>72.996</v>
      </c>
    </row>
    <row r="90" customHeight="1" spans="1:10">
      <c r="A90" s="25"/>
      <c r="B90" s="48"/>
      <c r="C90" s="18"/>
      <c r="D90" s="18"/>
      <c r="E90" s="18"/>
      <c r="F90" s="26"/>
      <c r="G90" s="12" t="s">
        <v>22</v>
      </c>
      <c r="H90" s="18">
        <v>2310</v>
      </c>
      <c r="I90" s="30">
        <v>0.0187</v>
      </c>
      <c r="J90" s="31">
        <f t="shared" si="1"/>
        <v>43.197</v>
      </c>
    </row>
    <row r="91" customHeight="1" spans="1:10">
      <c r="A91" s="25"/>
      <c r="B91" s="46">
        <v>45908</v>
      </c>
      <c r="C91" s="18"/>
      <c r="D91" s="26"/>
      <c r="E91" s="18"/>
      <c r="F91" s="26"/>
      <c r="G91" s="13" t="s">
        <v>112</v>
      </c>
      <c r="H91" s="18">
        <v>2310</v>
      </c>
      <c r="I91" s="30">
        <v>0.1496</v>
      </c>
      <c r="J91" s="31">
        <f t="shared" si="1"/>
        <v>345.576</v>
      </c>
    </row>
    <row r="92" customHeight="1" spans="1:10">
      <c r="A92" s="25">
        <v>45904</v>
      </c>
      <c r="B92" s="25">
        <v>45910</v>
      </c>
      <c r="C92" s="18" t="s">
        <v>11</v>
      </c>
      <c r="D92" s="26" t="s">
        <v>167</v>
      </c>
      <c r="E92" s="18" t="s">
        <v>168</v>
      </c>
      <c r="F92" s="26" t="s">
        <v>169</v>
      </c>
      <c r="G92" s="26" t="s">
        <v>18</v>
      </c>
      <c r="H92" s="18">
        <v>2100</v>
      </c>
      <c r="I92" s="30">
        <v>0.04</v>
      </c>
      <c r="J92" s="31">
        <f t="shared" si="1"/>
        <v>84</v>
      </c>
    </row>
    <row r="93" customHeight="1" spans="1:10">
      <c r="A93" s="25"/>
      <c r="B93" s="25"/>
      <c r="C93" s="18"/>
      <c r="D93" s="26"/>
      <c r="E93" s="18"/>
      <c r="F93" s="26"/>
      <c r="G93" s="12" t="s">
        <v>19</v>
      </c>
      <c r="H93" s="18">
        <v>2100</v>
      </c>
      <c r="I93" s="30">
        <v>0.0158</v>
      </c>
      <c r="J93" s="31">
        <f t="shared" si="1"/>
        <v>33.18</v>
      </c>
    </row>
    <row r="94" customHeight="1" spans="1:10">
      <c r="A94" s="25"/>
      <c r="B94" s="25"/>
      <c r="C94" s="18"/>
      <c r="D94" s="26"/>
      <c r="E94" s="18"/>
      <c r="F94" s="26"/>
      <c r="G94" s="12" t="s">
        <v>20</v>
      </c>
      <c r="H94" s="18">
        <v>2100</v>
      </c>
      <c r="I94" s="30">
        <v>0.0317</v>
      </c>
      <c r="J94" s="31">
        <f t="shared" si="1"/>
        <v>66.57</v>
      </c>
    </row>
    <row r="95" customHeight="1" spans="1:10">
      <c r="A95" s="25"/>
      <c r="B95" s="25">
        <v>45906</v>
      </c>
      <c r="C95" s="18"/>
      <c r="D95" s="26"/>
      <c r="E95" s="18"/>
      <c r="F95" s="26"/>
      <c r="G95" s="12" t="s">
        <v>21</v>
      </c>
      <c r="H95" s="18">
        <v>8400</v>
      </c>
      <c r="I95" s="30">
        <v>0.0079</v>
      </c>
      <c r="J95" s="31">
        <f t="shared" si="1"/>
        <v>66.36</v>
      </c>
    </row>
    <row r="96" customHeight="1" spans="1:10">
      <c r="A96" s="25"/>
      <c r="B96" s="25"/>
      <c r="C96" s="18"/>
      <c r="D96" s="26"/>
      <c r="E96" s="18"/>
      <c r="F96" s="26"/>
      <c r="G96" s="12" t="s">
        <v>22</v>
      </c>
      <c r="H96" s="18">
        <v>2100</v>
      </c>
      <c r="I96" s="30">
        <v>0.0187</v>
      </c>
      <c r="J96" s="31">
        <f t="shared" si="1"/>
        <v>39.27</v>
      </c>
    </row>
    <row r="97" customHeight="1" spans="1:10">
      <c r="A97" s="25"/>
      <c r="B97" s="25">
        <v>45908</v>
      </c>
      <c r="C97" s="18"/>
      <c r="D97" s="26"/>
      <c r="E97" s="18"/>
      <c r="F97" s="26"/>
      <c r="G97" s="13" t="s">
        <v>23</v>
      </c>
      <c r="H97" s="18">
        <v>2100</v>
      </c>
      <c r="I97" s="30">
        <v>0.1496</v>
      </c>
      <c r="J97" s="31">
        <f t="shared" si="1"/>
        <v>314.16</v>
      </c>
    </row>
    <row r="98" customHeight="1" spans="1:10">
      <c r="A98" s="10">
        <v>45907</v>
      </c>
      <c r="B98" s="21">
        <v>45918</v>
      </c>
      <c r="C98" s="12" t="s">
        <v>11</v>
      </c>
      <c r="D98" s="13" t="s">
        <v>170</v>
      </c>
      <c r="E98" s="12" t="s">
        <v>171</v>
      </c>
      <c r="F98" s="13" t="s">
        <v>172</v>
      </c>
      <c r="G98" s="13" t="s">
        <v>18</v>
      </c>
      <c r="H98" s="12">
        <v>52500</v>
      </c>
      <c r="I98" s="30">
        <v>0.04</v>
      </c>
      <c r="J98" s="31">
        <f t="shared" si="1"/>
        <v>2100</v>
      </c>
    </row>
    <row r="99" customHeight="1" spans="1:10">
      <c r="A99" s="10"/>
      <c r="B99" s="22"/>
      <c r="C99" s="12"/>
      <c r="D99" s="13"/>
      <c r="E99" s="12"/>
      <c r="F99" s="13"/>
      <c r="G99" s="12" t="s">
        <v>19</v>
      </c>
      <c r="H99" s="12">
        <v>52500</v>
      </c>
      <c r="I99" s="30">
        <v>0.0158</v>
      </c>
      <c r="J99" s="31">
        <f t="shared" si="1"/>
        <v>829.5</v>
      </c>
    </row>
    <row r="100" customHeight="1" spans="1:10">
      <c r="A100" s="10"/>
      <c r="B100" s="23"/>
      <c r="C100" s="12"/>
      <c r="D100" s="13"/>
      <c r="E100" s="12"/>
      <c r="F100" s="13"/>
      <c r="G100" s="12" t="s">
        <v>38</v>
      </c>
      <c r="H100" s="12">
        <v>52500</v>
      </c>
      <c r="I100" s="30">
        <v>0.0317</v>
      </c>
      <c r="J100" s="31">
        <f t="shared" si="1"/>
        <v>1664.25</v>
      </c>
    </row>
    <row r="101" customHeight="1" spans="1:10">
      <c r="A101" s="10"/>
      <c r="B101" s="11">
        <v>45912</v>
      </c>
      <c r="C101" s="12"/>
      <c r="D101" s="13"/>
      <c r="E101" s="12"/>
      <c r="F101" s="13"/>
      <c r="G101" s="12" t="s">
        <v>21</v>
      </c>
      <c r="H101" s="12">
        <v>210000</v>
      </c>
      <c r="I101" s="30">
        <v>0.0079</v>
      </c>
      <c r="J101" s="31">
        <f t="shared" si="1"/>
        <v>1659</v>
      </c>
    </row>
    <row r="102" customHeight="1" spans="1:10">
      <c r="A102" s="10"/>
      <c r="B102" s="15"/>
      <c r="C102" s="12"/>
      <c r="D102" s="13"/>
      <c r="E102" s="12"/>
      <c r="F102" s="13"/>
      <c r="G102" s="12" t="s">
        <v>22</v>
      </c>
      <c r="H102" s="12">
        <v>52500</v>
      </c>
      <c r="I102" s="30">
        <v>0.0187</v>
      </c>
      <c r="J102" s="31">
        <f t="shared" si="1"/>
        <v>981.75</v>
      </c>
    </row>
    <row r="103" customHeight="1" spans="1:10">
      <c r="A103" s="10"/>
      <c r="B103" s="16">
        <v>45915</v>
      </c>
      <c r="C103" s="12"/>
      <c r="D103" s="13"/>
      <c r="E103" s="12"/>
      <c r="F103" s="13"/>
      <c r="G103" s="13" t="s">
        <v>23</v>
      </c>
      <c r="H103" s="12">
        <v>52500</v>
      </c>
      <c r="I103" s="30">
        <v>0.1496</v>
      </c>
      <c r="J103" s="31">
        <f t="shared" si="1"/>
        <v>7854</v>
      </c>
    </row>
    <row r="105" customHeight="1" spans="9:10">
      <c r="I105" s="1" t="s">
        <v>48</v>
      </c>
      <c r="J105" s="1">
        <f>SUM(J3:J104)</f>
        <v>77217.6971</v>
      </c>
    </row>
  </sheetData>
  <autoFilter xmlns:etc="http://www.wps.cn/officeDocument/2017/etCustomData" ref="A1:J105" etc:filterBottomFollowUsedRange="0">
    <extLst/>
  </autoFilter>
  <mergeCells count="111">
    <mergeCell ref="A1:J1"/>
    <mergeCell ref="A3:A11"/>
    <mergeCell ref="A12:A17"/>
    <mergeCell ref="A18:A33"/>
    <mergeCell ref="A34:A39"/>
    <mergeCell ref="A40:A45"/>
    <mergeCell ref="A46:A51"/>
    <mergeCell ref="A52:A56"/>
    <mergeCell ref="A57:A61"/>
    <mergeCell ref="A62:A67"/>
    <mergeCell ref="A68:A73"/>
    <mergeCell ref="A74:A79"/>
    <mergeCell ref="A80:A85"/>
    <mergeCell ref="A86:A91"/>
    <mergeCell ref="A92:A97"/>
    <mergeCell ref="A98:A103"/>
    <mergeCell ref="B4:B5"/>
    <mergeCell ref="B7:B8"/>
    <mergeCell ref="B9:B10"/>
    <mergeCell ref="B12:B14"/>
    <mergeCell ref="B15:B16"/>
    <mergeCell ref="B18:B20"/>
    <mergeCell ref="B21:B23"/>
    <mergeCell ref="B24:B26"/>
    <mergeCell ref="B27:B29"/>
    <mergeCell ref="B31:B32"/>
    <mergeCell ref="B34:B36"/>
    <mergeCell ref="B37:B39"/>
    <mergeCell ref="B40:B42"/>
    <mergeCell ref="B43:B44"/>
    <mergeCell ref="B46:B48"/>
    <mergeCell ref="B49:B50"/>
    <mergeCell ref="B52:B53"/>
    <mergeCell ref="B54:B55"/>
    <mergeCell ref="B57:B58"/>
    <mergeCell ref="B59:B60"/>
    <mergeCell ref="B62:B64"/>
    <mergeCell ref="B65:B66"/>
    <mergeCell ref="B68:B70"/>
    <mergeCell ref="B71:B72"/>
    <mergeCell ref="B74:B76"/>
    <mergeCell ref="B77:B78"/>
    <mergeCell ref="B80:B82"/>
    <mergeCell ref="B83:B84"/>
    <mergeCell ref="B86:B88"/>
    <mergeCell ref="B89:B90"/>
    <mergeCell ref="B92:B94"/>
    <mergeCell ref="B95:B96"/>
    <mergeCell ref="B98:B100"/>
    <mergeCell ref="B101:B102"/>
    <mergeCell ref="C3:C11"/>
    <mergeCell ref="C12:C17"/>
    <mergeCell ref="C18:C33"/>
    <mergeCell ref="C34:C39"/>
    <mergeCell ref="C40:C45"/>
    <mergeCell ref="C46:C51"/>
    <mergeCell ref="C52:C56"/>
    <mergeCell ref="C57:C61"/>
    <mergeCell ref="C62:C67"/>
    <mergeCell ref="C68:C73"/>
    <mergeCell ref="C74:C79"/>
    <mergeCell ref="C80:C85"/>
    <mergeCell ref="C86:C91"/>
    <mergeCell ref="C92:C97"/>
    <mergeCell ref="C98:C103"/>
    <mergeCell ref="D3:D11"/>
    <mergeCell ref="D12:D17"/>
    <mergeCell ref="D18:D33"/>
    <mergeCell ref="D34:D39"/>
    <mergeCell ref="D40:D45"/>
    <mergeCell ref="D46:D51"/>
    <mergeCell ref="D52:D56"/>
    <mergeCell ref="D57:D61"/>
    <mergeCell ref="D62:D67"/>
    <mergeCell ref="D68:D73"/>
    <mergeCell ref="D74:D79"/>
    <mergeCell ref="D80:D85"/>
    <mergeCell ref="D86:D91"/>
    <mergeCell ref="D92:D97"/>
    <mergeCell ref="D98:D103"/>
    <mergeCell ref="E3:E11"/>
    <mergeCell ref="E12:E17"/>
    <mergeCell ref="E18:E33"/>
    <mergeCell ref="E34:E39"/>
    <mergeCell ref="E40:E45"/>
    <mergeCell ref="E46:E51"/>
    <mergeCell ref="E52:E56"/>
    <mergeCell ref="E57:E61"/>
    <mergeCell ref="E62:E67"/>
    <mergeCell ref="E68:E73"/>
    <mergeCell ref="E74:E79"/>
    <mergeCell ref="E80:E85"/>
    <mergeCell ref="E86:E91"/>
    <mergeCell ref="E92:E97"/>
    <mergeCell ref="E98:E103"/>
    <mergeCell ref="F3:F11"/>
    <mergeCell ref="F12:F17"/>
    <mergeCell ref="F18:F33"/>
    <mergeCell ref="F34:F39"/>
    <mergeCell ref="F40:F45"/>
    <mergeCell ref="F46:F51"/>
    <mergeCell ref="F52:F56"/>
    <mergeCell ref="F57:F61"/>
    <mergeCell ref="F62:F67"/>
    <mergeCell ref="F68:F73"/>
    <mergeCell ref="F74:F79"/>
    <mergeCell ref="F80:F85"/>
    <mergeCell ref="F86:F91"/>
    <mergeCell ref="F92:F97"/>
    <mergeCell ref="F98:F103"/>
    <mergeCell ref="K4:K5"/>
  </mergeCell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zoomScale="70" zoomScaleNormal="70" topLeftCell="A19" workbookViewId="0">
      <selection activeCell="G35" sqref="G35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64.2727272727273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28" t="s">
        <v>9</v>
      </c>
      <c r="J2" s="29" t="s">
        <v>10</v>
      </c>
    </row>
    <row r="3" ht="51" customHeight="1" spans="1:10">
      <c r="A3" s="10">
        <v>45902</v>
      </c>
      <c r="B3" s="11">
        <v>45912</v>
      </c>
      <c r="C3" s="12" t="s">
        <v>11</v>
      </c>
      <c r="D3" s="13" t="s">
        <v>173</v>
      </c>
      <c r="E3" s="14" t="s">
        <v>174</v>
      </c>
      <c r="F3" s="13" t="s">
        <v>175</v>
      </c>
      <c r="G3" s="12" t="s">
        <v>33</v>
      </c>
      <c r="H3" s="12">
        <v>31500</v>
      </c>
      <c r="I3" s="30">
        <v>0.0079</v>
      </c>
      <c r="J3" s="31">
        <f>H3*I3</f>
        <v>248.85</v>
      </c>
    </row>
    <row r="4" customHeight="1" spans="1:10">
      <c r="A4" s="10"/>
      <c r="B4" s="15"/>
      <c r="C4" s="12"/>
      <c r="D4" s="13"/>
      <c r="E4" s="14"/>
      <c r="F4" s="13"/>
      <c r="G4" s="12" t="s">
        <v>22</v>
      </c>
      <c r="H4" s="12">
        <v>6300</v>
      </c>
      <c r="I4" s="30">
        <v>0.0187</v>
      </c>
      <c r="J4" s="31">
        <f>I4*H4</f>
        <v>117.81</v>
      </c>
    </row>
    <row r="5" customHeight="1" spans="1:10">
      <c r="A5" s="10"/>
      <c r="B5" s="16">
        <v>45908</v>
      </c>
      <c r="C5" s="12"/>
      <c r="D5" s="13"/>
      <c r="E5" s="14"/>
      <c r="F5" s="13"/>
      <c r="G5" s="13" t="s">
        <v>23</v>
      </c>
      <c r="H5" s="12">
        <v>6300</v>
      </c>
      <c r="I5" s="30">
        <v>0.1496</v>
      </c>
      <c r="J5" s="31">
        <f>I5*H5</f>
        <v>942.48</v>
      </c>
    </row>
    <row r="6" customHeight="1" spans="1:10">
      <c r="A6" s="17">
        <v>45919</v>
      </c>
      <c r="B6" s="17">
        <v>45919</v>
      </c>
      <c r="C6" s="18" t="s">
        <v>11</v>
      </c>
      <c r="D6" s="19" t="s">
        <v>176</v>
      </c>
      <c r="E6" s="20" t="s">
        <v>177</v>
      </c>
      <c r="F6" s="13" t="s">
        <v>178</v>
      </c>
      <c r="G6" s="12" t="s">
        <v>179</v>
      </c>
      <c r="H6" s="18">
        <v>120</v>
      </c>
      <c r="I6" s="30">
        <v>0.0079</v>
      </c>
      <c r="J6" s="31">
        <f>I6*H6</f>
        <v>0.948</v>
      </c>
    </row>
    <row r="7" customHeight="1" spans="1:10">
      <c r="A7" s="10">
        <v>45924</v>
      </c>
      <c r="B7" s="21">
        <v>45943</v>
      </c>
      <c r="C7" s="12" t="s">
        <v>11</v>
      </c>
      <c r="D7" s="13" t="s">
        <v>180</v>
      </c>
      <c r="E7" s="14" t="s">
        <v>181</v>
      </c>
      <c r="F7" s="13" t="s">
        <v>182</v>
      </c>
      <c r="G7" s="13" t="s">
        <v>18</v>
      </c>
      <c r="H7" s="12">
        <v>15750</v>
      </c>
      <c r="I7" s="30">
        <v>0.04</v>
      </c>
      <c r="J7" s="31">
        <f>I7*H7</f>
        <v>630</v>
      </c>
    </row>
    <row r="8" customHeight="1" spans="1:10">
      <c r="A8" s="10"/>
      <c r="B8" s="22"/>
      <c r="C8" s="12"/>
      <c r="D8" s="13"/>
      <c r="E8" s="14"/>
      <c r="F8" s="13"/>
      <c r="G8" s="12" t="s">
        <v>19</v>
      </c>
      <c r="H8" s="12">
        <v>15750</v>
      </c>
      <c r="I8" s="30">
        <v>0.0158</v>
      </c>
      <c r="J8" s="31">
        <f t="shared" ref="J8:J14" si="0">I8*H8</f>
        <v>248.85</v>
      </c>
    </row>
    <row r="9" customHeight="1" spans="1:10">
      <c r="A9" s="10"/>
      <c r="B9" s="23"/>
      <c r="C9" s="12"/>
      <c r="D9" s="13"/>
      <c r="E9" s="14"/>
      <c r="F9" s="13"/>
      <c r="G9" s="12" t="s">
        <v>38</v>
      </c>
      <c r="H9" s="12">
        <v>15750</v>
      </c>
      <c r="I9" s="30">
        <v>0.0317</v>
      </c>
      <c r="J9" s="31">
        <f t="shared" si="0"/>
        <v>499.275</v>
      </c>
    </row>
    <row r="10" customHeight="1" spans="1:10">
      <c r="A10" s="10"/>
      <c r="B10" s="11">
        <v>45937</v>
      </c>
      <c r="C10" s="12"/>
      <c r="D10" s="13"/>
      <c r="E10" s="14"/>
      <c r="F10" s="13"/>
      <c r="G10" s="12" t="s">
        <v>21</v>
      </c>
      <c r="H10" s="12">
        <v>63000</v>
      </c>
      <c r="I10" s="30">
        <v>0.0079</v>
      </c>
      <c r="J10" s="31">
        <f t="shared" si="0"/>
        <v>497.7</v>
      </c>
    </row>
    <row r="11" customHeight="1" spans="1:10">
      <c r="A11" s="10"/>
      <c r="B11" s="24"/>
      <c r="C11" s="12"/>
      <c r="D11" s="13"/>
      <c r="E11" s="14"/>
      <c r="F11" s="13"/>
      <c r="G11" s="12" t="s">
        <v>22</v>
      </c>
      <c r="H11" s="12">
        <v>15750</v>
      </c>
      <c r="I11" s="30">
        <v>0.0187</v>
      </c>
      <c r="J11" s="31">
        <f t="shared" si="0"/>
        <v>294.525</v>
      </c>
    </row>
    <row r="12" customHeight="1" spans="1:10">
      <c r="A12" s="10"/>
      <c r="B12" s="15"/>
      <c r="C12" s="12"/>
      <c r="D12" s="13"/>
      <c r="E12" s="14"/>
      <c r="F12" s="13"/>
      <c r="G12" s="12" t="s">
        <v>183</v>
      </c>
      <c r="H12" s="12">
        <v>22050</v>
      </c>
      <c r="I12" s="30">
        <v>0.0079</v>
      </c>
      <c r="J12" s="31">
        <f t="shared" si="0"/>
        <v>174.195</v>
      </c>
    </row>
    <row r="13" customHeight="1" spans="1:10">
      <c r="A13" s="10"/>
      <c r="B13" s="16">
        <v>45927</v>
      </c>
      <c r="C13" s="12"/>
      <c r="D13" s="13"/>
      <c r="E13" s="14"/>
      <c r="F13" s="13"/>
      <c r="G13" s="13" t="s">
        <v>23</v>
      </c>
      <c r="H13" s="12">
        <v>15750</v>
      </c>
      <c r="I13" s="30">
        <v>0.1496</v>
      </c>
      <c r="J13" s="31">
        <f t="shared" si="0"/>
        <v>2356.2</v>
      </c>
    </row>
    <row r="14" customHeight="1" spans="1:10">
      <c r="A14" s="10">
        <v>45929</v>
      </c>
      <c r="B14" s="21">
        <v>45943</v>
      </c>
      <c r="C14" s="12" t="s">
        <v>11</v>
      </c>
      <c r="D14" s="13" t="s">
        <v>184</v>
      </c>
      <c r="E14" s="14" t="s">
        <v>185</v>
      </c>
      <c r="F14" s="13" t="s">
        <v>186</v>
      </c>
      <c r="G14" s="13" t="s">
        <v>18</v>
      </c>
      <c r="H14" s="12">
        <v>13650</v>
      </c>
      <c r="I14" s="30">
        <v>0.04</v>
      </c>
      <c r="J14" s="31">
        <f t="shared" si="0"/>
        <v>546</v>
      </c>
    </row>
    <row r="15" customHeight="1" spans="1:10">
      <c r="A15" s="10"/>
      <c r="B15" s="22"/>
      <c r="C15" s="12"/>
      <c r="D15" s="13"/>
      <c r="E15" s="14"/>
      <c r="F15" s="13"/>
      <c r="G15" s="12" t="s">
        <v>19</v>
      </c>
      <c r="H15" s="12">
        <v>13650</v>
      </c>
      <c r="I15" s="30">
        <v>0.0158</v>
      </c>
      <c r="J15" s="31">
        <f t="shared" ref="J15:J18" si="1">H15*I15</f>
        <v>215.67</v>
      </c>
    </row>
    <row r="16" customHeight="1" spans="1:10">
      <c r="A16" s="10"/>
      <c r="B16" s="23"/>
      <c r="C16" s="12"/>
      <c r="D16" s="13"/>
      <c r="E16" s="14"/>
      <c r="F16" s="13"/>
      <c r="G16" s="12" t="s">
        <v>38</v>
      </c>
      <c r="H16" s="12">
        <v>13650</v>
      </c>
      <c r="I16" s="30">
        <v>0.0317</v>
      </c>
      <c r="J16" s="31">
        <f t="shared" si="1"/>
        <v>432.705</v>
      </c>
    </row>
    <row r="17" customHeight="1" spans="1:10">
      <c r="A17" s="10"/>
      <c r="B17" s="11">
        <v>45933</v>
      </c>
      <c r="C17" s="12"/>
      <c r="D17" s="13"/>
      <c r="E17" s="14"/>
      <c r="F17" s="13"/>
      <c r="G17" s="12" t="s">
        <v>21</v>
      </c>
      <c r="H17" s="12">
        <v>54600</v>
      </c>
      <c r="I17" s="30">
        <v>0.0079</v>
      </c>
      <c r="J17" s="31">
        <f t="shared" si="1"/>
        <v>431.34</v>
      </c>
    </row>
    <row r="18" customHeight="1" spans="1:10">
      <c r="A18" s="10"/>
      <c r="B18" s="15"/>
      <c r="C18" s="12"/>
      <c r="D18" s="13"/>
      <c r="E18" s="14"/>
      <c r="F18" s="13"/>
      <c r="G18" s="12" t="s">
        <v>22</v>
      </c>
      <c r="H18" s="12">
        <v>13650</v>
      </c>
      <c r="I18" s="30">
        <v>0.0187</v>
      </c>
      <c r="J18" s="31">
        <f t="shared" si="1"/>
        <v>255.255</v>
      </c>
    </row>
    <row r="19" customHeight="1" spans="1:10">
      <c r="A19" s="10"/>
      <c r="B19" s="16">
        <v>45935</v>
      </c>
      <c r="C19" s="12"/>
      <c r="D19" s="13"/>
      <c r="E19" s="14"/>
      <c r="F19" s="13"/>
      <c r="G19" s="13" t="s">
        <v>23</v>
      </c>
      <c r="H19" s="12">
        <v>13650</v>
      </c>
      <c r="I19" s="30">
        <v>0.1496</v>
      </c>
      <c r="J19" s="31">
        <f t="shared" ref="J19:J24" si="2">I19*H19</f>
        <v>2042.04</v>
      </c>
    </row>
    <row r="20" customHeight="1" spans="1:10">
      <c r="A20" s="25">
        <v>45929</v>
      </c>
      <c r="B20" s="25">
        <v>45939</v>
      </c>
      <c r="C20" s="18" t="s">
        <v>11</v>
      </c>
      <c r="D20" s="26" t="s">
        <v>187</v>
      </c>
      <c r="E20" s="20" t="s">
        <v>188</v>
      </c>
      <c r="F20" s="26" t="s">
        <v>189</v>
      </c>
      <c r="G20" s="13" t="s">
        <v>158</v>
      </c>
      <c r="H20" s="27">
        <v>13650</v>
      </c>
      <c r="I20" s="30">
        <v>0.034</v>
      </c>
      <c r="J20" s="31">
        <f t="shared" si="2"/>
        <v>464.1</v>
      </c>
    </row>
    <row r="21" customHeight="1" spans="1:10">
      <c r="A21" s="25"/>
      <c r="B21" s="25"/>
      <c r="C21" s="18"/>
      <c r="D21" s="26"/>
      <c r="E21" s="20"/>
      <c r="F21" s="26"/>
      <c r="G21" s="12" t="s">
        <v>19</v>
      </c>
      <c r="H21" s="27">
        <v>13650</v>
      </c>
      <c r="I21" s="30">
        <v>0.0158</v>
      </c>
      <c r="J21" s="31">
        <f t="shared" si="2"/>
        <v>215.67</v>
      </c>
    </row>
    <row r="22" customHeight="1" spans="1:10">
      <c r="A22" s="25"/>
      <c r="B22" s="25"/>
      <c r="C22" s="18"/>
      <c r="D22" s="26"/>
      <c r="E22" s="20"/>
      <c r="F22" s="26"/>
      <c r="G22" s="12" t="s">
        <v>159</v>
      </c>
      <c r="H22" s="27">
        <v>13650</v>
      </c>
      <c r="I22" s="30">
        <v>0.0317</v>
      </c>
      <c r="J22" s="31">
        <f t="shared" si="2"/>
        <v>432.705</v>
      </c>
    </row>
    <row r="23" customHeight="1" spans="1:10">
      <c r="A23" s="25"/>
      <c r="B23" s="25">
        <v>45933</v>
      </c>
      <c r="C23" s="18"/>
      <c r="D23" s="26"/>
      <c r="E23" s="20"/>
      <c r="F23" s="26"/>
      <c r="G23" s="12" t="s">
        <v>21</v>
      </c>
      <c r="H23" s="27">
        <v>54600</v>
      </c>
      <c r="I23" s="30">
        <v>0.0079</v>
      </c>
      <c r="J23" s="31">
        <f t="shared" si="2"/>
        <v>431.34</v>
      </c>
    </row>
    <row r="24" customHeight="1" spans="1:10">
      <c r="A24" s="25"/>
      <c r="B24" s="25"/>
      <c r="C24" s="18"/>
      <c r="D24" s="26"/>
      <c r="E24" s="20"/>
      <c r="F24" s="26"/>
      <c r="G24" s="12" t="s">
        <v>22</v>
      </c>
      <c r="H24" s="27">
        <v>13650</v>
      </c>
      <c r="I24" s="30">
        <v>0.0187</v>
      </c>
      <c r="J24" s="31">
        <f t="shared" si="2"/>
        <v>255.255</v>
      </c>
    </row>
    <row r="25" customHeight="1" spans="1:10">
      <c r="A25" s="25"/>
      <c r="B25" s="25">
        <v>45935</v>
      </c>
      <c r="C25" s="18"/>
      <c r="D25" s="26"/>
      <c r="E25" s="20"/>
      <c r="F25" s="26"/>
      <c r="G25" s="12" t="s">
        <v>160</v>
      </c>
      <c r="H25" s="27">
        <v>13650</v>
      </c>
      <c r="I25" s="30">
        <v>0.0282</v>
      </c>
      <c r="J25" s="31">
        <f>H25*I25</f>
        <v>384.93</v>
      </c>
    </row>
    <row r="26" customHeight="1" spans="1:10">
      <c r="A26" s="10">
        <v>45931</v>
      </c>
      <c r="B26" s="21">
        <v>45944</v>
      </c>
      <c r="C26" s="12" t="s">
        <v>11</v>
      </c>
      <c r="D26" s="13" t="s">
        <v>190</v>
      </c>
      <c r="E26" s="14" t="s">
        <v>191</v>
      </c>
      <c r="F26" s="13" t="s">
        <v>192</v>
      </c>
      <c r="G26" s="13" t="s">
        <v>18</v>
      </c>
      <c r="H26" s="12">
        <v>12600</v>
      </c>
      <c r="I26" s="30">
        <v>0.04</v>
      </c>
      <c r="J26" s="31">
        <f>H26*I26</f>
        <v>504</v>
      </c>
    </row>
    <row r="27" customHeight="1" spans="1:10">
      <c r="A27" s="10"/>
      <c r="B27" s="22"/>
      <c r="C27" s="12"/>
      <c r="D27" s="13"/>
      <c r="E27" s="14"/>
      <c r="F27" s="13"/>
      <c r="G27" s="12" t="s">
        <v>19</v>
      </c>
      <c r="H27" s="12">
        <v>12600</v>
      </c>
      <c r="I27" s="30">
        <v>0.0158</v>
      </c>
      <c r="J27" s="31">
        <f>H27*I27</f>
        <v>199.08</v>
      </c>
    </row>
    <row r="28" customHeight="1" spans="1:10">
      <c r="A28" s="10"/>
      <c r="B28" s="23"/>
      <c r="C28" s="12"/>
      <c r="D28" s="13"/>
      <c r="E28" s="14"/>
      <c r="F28" s="13"/>
      <c r="G28" s="12" t="s">
        <v>27</v>
      </c>
      <c r="H28" s="12">
        <v>12600</v>
      </c>
      <c r="I28" s="30">
        <v>0.0317</v>
      </c>
      <c r="J28" s="31">
        <f>I28*H28</f>
        <v>399.42</v>
      </c>
    </row>
    <row r="29" customHeight="1" spans="1:10">
      <c r="A29" s="10"/>
      <c r="B29" s="11">
        <v>45944</v>
      </c>
      <c r="C29" s="12"/>
      <c r="D29" s="13"/>
      <c r="E29" s="14"/>
      <c r="F29" s="13"/>
      <c r="G29" s="12" t="s">
        <v>21</v>
      </c>
      <c r="H29" s="12">
        <v>50400</v>
      </c>
      <c r="I29" s="30">
        <v>0.0079</v>
      </c>
      <c r="J29" s="31">
        <f t="shared" ref="J29:J43" si="3">H29*I29</f>
        <v>398.16</v>
      </c>
    </row>
    <row r="30" customHeight="1" spans="1:10">
      <c r="A30" s="10"/>
      <c r="B30" s="15"/>
      <c r="C30" s="12"/>
      <c r="D30" s="13"/>
      <c r="E30" s="14"/>
      <c r="F30" s="13"/>
      <c r="G30" s="12" t="s">
        <v>22</v>
      </c>
      <c r="H30" s="12">
        <v>12600</v>
      </c>
      <c r="I30" s="30">
        <v>0.0187</v>
      </c>
      <c r="J30" s="31">
        <f t="shared" si="3"/>
        <v>235.62</v>
      </c>
    </row>
    <row r="31" customHeight="1" spans="1:10">
      <c r="A31" s="10"/>
      <c r="B31" s="16">
        <v>45944</v>
      </c>
      <c r="C31" s="12"/>
      <c r="D31" s="13"/>
      <c r="E31" s="14"/>
      <c r="F31" s="13"/>
      <c r="G31" s="13" t="s">
        <v>23</v>
      </c>
      <c r="H31" s="12">
        <v>12600</v>
      </c>
      <c r="I31" s="30">
        <v>0.1496</v>
      </c>
      <c r="J31" s="31">
        <f t="shared" si="3"/>
        <v>1884.96</v>
      </c>
    </row>
    <row r="32" customHeight="1" spans="1:10">
      <c r="A32" s="10">
        <v>45931</v>
      </c>
      <c r="B32" s="21">
        <v>45944</v>
      </c>
      <c r="C32" s="12" t="s">
        <v>11</v>
      </c>
      <c r="D32" s="13" t="s">
        <v>193</v>
      </c>
      <c r="E32" s="14" t="s">
        <v>194</v>
      </c>
      <c r="F32" s="13" t="s">
        <v>195</v>
      </c>
      <c r="G32" s="13" t="s">
        <v>18</v>
      </c>
      <c r="H32" s="12">
        <v>6300</v>
      </c>
      <c r="I32" s="30">
        <v>0.04</v>
      </c>
      <c r="J32" s="31">
        <f t="shared" si="3"/>
        <v>252</v>
      </c>
    </row>
    <row r="33" customHeight="1" spans="1:10">
      <c r="A33" s="10"/>
      <c r="B33" s="22"/>
      <c r="C33" s="12"/>
      <c r="D33" s="13"/>
      <c r="E33" s="14"/>
      <c r="F33" s="13"/>
      <c r="G33" s="12" t="s">
        <v>19</v>
      </c>
      <c r="H33" s="12">
        <v>6300</v>
      </c>
      <c r="I33" s="30">
        <v>0.0158</v>
      </c>
      <c r="J33" s="31">
        <f t="shared" si="3"/>
        <v>99.54</v>
      </c>
    </row>
    <row r="34" customHeight="1" spans="1:10">
      <c r="A34" s="10"/>
      <c r="B34" s="23"/>
      <c r="C34" s="12"/>
      <c r="D34" s="13"/>
      <c r="E34" s="14"/>
      <c r="F34" s="13"/>
      <c r="G34" s="12" t="s">
        <v>196</v>
      </c>
      <c r="H34" s="12">
        <v>6300</v>
      </c>
      <c r="I34" s="30">
        <v>0.0317</v>
      </c>
      <c r="J34" s="31">
        <f t="shared" si="3"/>
        <v>199.71</v>
      </c>
    </row>
    <row r="35" customHeight="1" spans="1:10">
      <c r="A35" s="10"/>
      <c r="B35" s="11">
        <v>45944</v>
      </c>
      <c r="C35" s="12"/>
      <c r="D35" s="13"/>
      <c r="E35" s="14"/>
      <c r="F35" s="13"/>
      <c r="G35" s="12" t="s">
        <v>21</v>
      </c>
      <c r="H35" s="12">
        <v>25200</v>
      </c>
      <c r="I35" s="30">
        <v>0.0079</v>
      </c>
      <c r="J35" s="31">
        <f t="shared" si="3"/>
        <v>199.08</v>
      </c>
    </row>
    <row r="36" customHeight="1" spans="1:10">
      <c r="A36" s="10"/>
      <c r="B36" s="15"/>
      <c r="C36" s="12"/>
      <c r="D36" s="13"/>
      <c r="E36" s="14"/>
      <c r="F36" s="13"/>
      <c r="G36" s="12" t="s">
        <v>22</v>
      </c>
      <c r="H36" s="12">
        <v>6300</v>
      </c>
      <c r="I36" s="30">
        <v>0.0187</v>
      </c>
      <c r="J36" s="31">
        <f t="shared" si="3"/>
        <v>117.81</v>
      </c>
    </row>
    <row r="37" customHeight="1" spans="1:10">
      <c r="A37" s="10"/>
      <c r="B37" s="16">
        <v>45944</v>
      </c>
      <c r="C37" s="12"/>
      <c r="D37" s="13"/>
      <c r="E37" s="14"/>
      <c r="F37" s="13"/>
      <c r="G37" s="13" t="s">
        <v>23</v>
      </c>
      <c r="H37" s="12">
        <v>6300</v>
      </c>
      <c r="I37" s="30">
        <v>0.1496</v>
      </c>
      <c r="J37" s="31">
        <f t="shared" si="3"/>
        <v>942.48</v>
      </c>
    </row>
    <row r="38" customHeight="1" spans="1:10">
      <c r="A38" s="10">
        <v>45940</v>
      </c>
      <c r="B38" s="21">
        <v>45944</v>
      </c>
      <c r="C38" s="12" t="s">
        <v>11</v>
      </c>
      <c r="D38" s="13" t="s">
        <v>197</v>
      </c>
      <c r="E38" s="14" t="s">
        <v>198</v>
      </c>
      <c r="F38" s="13" t="s">
        <v>199</v>
      </c>
      <c r="G38" s="13" t="s">
        <v>18</v>
      </c>
      <c r="H38" s="12">
        <v>8400</v>
      </c>
      <c r="I38" s="30">
        <v>0.04</v>
      </c>
      <c r="J38" s="31">
        <f t="shared" si="3"/>
        <v>336</v>
      </c>
    </row>
    <row r="39" customHeight="1" spans="1:10">
      <c r="A39" s="10"/>
      <c r="B39" s="22"/>
      <c r="C39" s="12"/>
      <c r="D39" s="13"/>
      <c r="E39" s="14"/>
      <c r="F39" s="13"/>
      <c r="G39" s="12" t="s">
        <v>19</v>
      </c>
      <c r="H39" s="12">
        <v>8400</v>
      </c>
      <c r="I39" s="30">
        <v>0.0158</v>
      </c>
      <c r="J39" s="31">
        <f t="shared" si="3"/>
        <v>132.72</v>
      </c>
    </row>
    <row r="40" customHeight="1" spans="1:10">
      <c r="A40" s="10"/>
      <c r="B40" s="23"/>
      <c r="C40" s="12"/>
      <c r="D40" s="13"/>
      <c r="E40" s="14"/>
      <c r="F40" s="13"/>
      <c r="G40" s="12" t="s">
        <v>38</v>
      </c>
      <c r="H40" s="12">
        <v>8400</v>
      </c>
      <c r="I40" s="30">
        <v>0.0317</v>
      </c>
      <c r="J40" s="31">
        <f t="shared" si="3"/>
        <v>266.28</v>
      </c>
    </row>
    <row r="41" customHeight="1" spans="1:10">
      <c r="A41" s="10"/>
      <c r="B41" s="11">
        <v>45941</v>
      </c>
      <c r="C41" s="12"/>
      <c r="D41" s="13"/>
      <c r="E41" s="14"/>
      <c r="F41" s="13"/>
      <c r="G41" s="12" t="s">
        <v>21</v>
      </c>
      <c r="H41" s="12">
        <v>33600</v>
      </c>
      <c r="I41" s="30">
        <v>0.0079</v>
      </c>
      <c r="J41" s="31">
        <f t="shared" si="3"/>
        <v>265.44</v>
      </c>
    </row>
    <row r="42" customHeight="1" spans="1:10">
      <c r="A42" s="10"/>
      <c r="B42" s="15"/>
      <c r="C42" s="12"/>
      <c r="D42" s="13"/>
      <c r="E42" s="14"/>
      <c r="F42" s="13"/>
      <c r="G42" s="12" t="s">
        <v>22</v>
      </c>
      <c r="H42" s="12">
        <v>8400</v>
      </c>
      <c r="I42" s="30">
        <v>0.0187</v>
      </c>
      <c r="J42" s="31">
        <f t="shared" si="3"/>
        <v>157.08</v>
      </c>
    </row>
    <row r="43" customHeight="1" spans="1:10">
      <c r="A43" s="10"/>
      <c r="B43" s="16">
        <v>45943</v>
      </c>
      <c r="C43" s="12"/>
      <c r="D43" s="13"/>
      <c r="E43" s="14"/>
      <c r="F43" s="13"/>
      <c r="G43" s="13" t="s">
        <v>23</v>
      </c>
      <c r="H43" s="12">
        <v>8400</v>
      </c>
      <c r="I43" s="30">
        <v>0.1496</v>
      </c>
      <c r="J43" s="31">
        <f t="shared" si="3"/>
        <v>1256.64</v>
      </c>
    </row>
    <row r="46" customHeight="1" spans="9:10">
      <c r="I46" s="32" t="s">
        <v>48</v>
      </c>
      <c r="J46" s="1">
        <f>SUM(J3:J45)</f>
        <v>19963.863</v>
      </c>
    </row>
  </sheetData>
  <autoFilter xmlns:etc="http://www.wps.cn/officeDocument/2017/etCustomData" ref="A2:J43" etc:filterBottomFollowUsedRange="0">
    <extLst/>
  </autoFilter>
  <mergeCells count="49">
    <mergeCell ref="A1:J1"/>
    <mergeCell ref="A3:A5"/>
    <mergeCell ref="A7:A13"/>
    <mergeCell ref="A14:A19"/>
    <mergeCell ref="A20:A25"/>
    <mergeCell ref="A26:A31"/>
    <mergeCell ref="A32:A37"/>
    <mergeCell ref="A38:A43"/>
    <mergeCell ref="B3:B4"/>
    <mergeCell ref="B7:B9"/>
    <mergeCell ref="B10:B12"/>
    <mergeCell ref="B14:B16"/>
    <mergeCell ref="B17:B18"/>
    <mergeCell ref="B20:B22"/>
    <mergeCell ref="B23:B24"/>
    <mergeCell ref="B26:B28"/>
    <mergeCell ref="B29:B30"/>
    <mergeCell ref="B32:B34"/>
    <mergeCell ref="B35:B36"/>
    <mergeCell ref="B38:B40"/>
    <mergeCell ref="B41:B42"/>
    <mergeCell ref="C3:C5"/>
    <mergeCell ref="C7:C13"/>
    <mergeCell ref="C14:C19"/>
    <mergeCell ref="C20:C25"/>
    <mergeCell ref="C26:C31"/>
    <mergeCell ref="C32:C37"/>
    <mergeCell ref="C38:C43"/>
    <mergeCell ref="D3:D5"/>
    <mergeCell ref="D7:D13"/>
    <mergeCell ref="D14:D19"/>
    <mergeCell ref="D20:D25"/>
    <mergeCell ref="D26:D31"/>
    <mergeCell ref="D32:D37"/>
    <mergeCell ref="D38:D43"/>
    <mergeCell ref="E3:E5"/>
    <mergeCell ref="E7:E13"/>
    <mergeCell ref="E14:E19"/>
    <mergeCell ref="E20:E25"/>
    <mergeCell ref="E26:E31"/>
    <mergeCell ref="E32:E37"/>
    <mergeCell ref="E38:E43"/>
    <mergeCell ref="F3:F5"/>
    <mergeCell ref="F7:F13"/>
    <mergeCell ref="F14:F19"/>
    <mergeCell ref="F20:F25"/>
    <mergeCell ref="F26:F31"/>
    <mergeCell ref="F32:F37"/>
    <mergeCell ref="F38:F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6月-美金</vt:lpstr>
      <vt:lpstr>7月-美金</vt:lpstr>
      <vt:lpstr>8月-美金</vt:lpstr>
      <vt:lpstr>9月-美金</vt:lpstr>
      <vt:lpstr>10月-美金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2025-10-30T05:31:31Z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</Properties>
</file>