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-人民币" sheetId="26" r:id="rId1"/>
    <sheet name="国外-美金" sheetId="23" r:id="rId2"/>
  </sheets>
  <definedNames>
    <definedName name="_xlnm._FilterDatabase" localSheetId="0" hidden="1">'国内-人民币'!$A$1:$I$36</definedName>
    <definedName name="_xlnm._FilterDatabase" localSheetId="1" hidden="1">'国外-美金'!$A$1:$I$15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<sst xmlns="http://schemas.openxmlformats.org/spreadsheetml/2006/main" count="146" uniqueCount="99">
  <si>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</si>
  <si>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</si>
  <si>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</si>
  <si>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</si>
  <si>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</si>
  <si>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</si>
  <si>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</si>
  <si>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</si>
  <si>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</si>
  <si>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</si>
  <si>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</si>
  <si>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RBSKDS0061</t>
  </si>
  <si>
    <t>RANDY 0806-759-725
CHINA  男上装 外套</t>
  </si>
  <si>
    <t>WLBCRFI005 RFID白织标-51*51mm（+4%）</t>
  </si>
  <si>
    <t>WLBCRFI005 RFID白织标-51*51mm-免费损耗1%</t>
  </si>
  <si>
    <t>WLBCRFI005 RFID白织标-51*51mm-大货样</t>
  </si>
  <si>
    <t>白色缎带洗标CLBCGEN003*4页-60*25mm（加页码）</t>
  </si>
  <si>
    <t>黑色 吊绳 MRBCGEN004-320*1.5mm</t>
  </si>
  <si>
    <t>白色吊牌HPBCRFI001-60*95mm-RFID LOGO</t>
  </si>
  <si>
    <t>85589
85699</t>
  </si>
  <si>
    <t>RBSKDS0064</t>
  </si>
  <si>
    <t>PAPAYA 6828-759-800
CHINA  男上装 外套 补单2</t>
  </si>
  <si>
    <t>黑色吊绳 MRBCGEN004-320*1.5mm</t>
  </si>
  <si>
    <t>RBSKDS0065</t>
  </si>
  <si>
    <t>PILLOW 6654-758-505/807
CAMBODIA 女上衣 翻单1</t>
  </si>
  <si>
    <t>白色缎带洗标CLBCGEN003*1页-60*25mm（807色条码页）</t>
  </si>
  <si>
    <r>
      <rPr>
        <sz val="11"/>
        <rFont val="宋体"/>
        <charset val="134"/>
        <scheme val="minor"/>
      </rPr>
      <t>42055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42058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42062</t>
    </r>
  </si>
  <si>
    <t>RBSKDS0068</t>
  </si>
  <si>
    <t>ANTARTIC 1168-759-712
CHINA 男上装</t>
  </si>
  <si>
    <t>白色RFID织标WLBCRFI013-65*20mm（+4%）-PO42058</t>
  </si>
  <si>
    <t>白色RFID织标WLBCRFI013-65*20mm-免费损耗1%</t>
  </si>
  <si>
    <t>白色RFID织标WLBCRFI013-65*20mm-大货样</t>
  </si>
  <si>
    <t>白色挂耳LPBCGEN001-8*26mm</t>
  </si>
  <si>
    <t>装饰标BKWOL25010-3*8.5cm</t>
  </si>
  <si>
    <t>白色RFID织标WLBCRFI013-65*20mm（+4%）-PO42062</t>
  </si>
  <si>
    <t>白色RFID织标WLBCRFI013-65*20mm（+4%）-PO42055</t>
  </si>
  <si>
    <t>白色缎带洗标CLBCGEN003*4页-60*25mm（PO42058、42062）</t>
  </si>
  <si>
    <t>白色缎带洗标CLBCGEN003*4页-60*25mm（PO42055）</t>
  </si>
  <si>
    <t>/</t>
  </si>
  <si>
    <t>RBSKDS0071</t>
  </si>
  <si>
    <t>BSK样品卡</t>
  </si>
  <si>
    <t>BSK样卡吊牌BKHTP24005-120*80mm</t>
  </si>
  <si>
    <t>RBSKDS0072</t>
  </si>
  <si>
    <t>ANTARTIC 1168-759-712
CHINA 男上装 补单</t>
  </si>
  <si>
    <t>白色缎带洗标CLBCGEN003*4页-60*25mm（加页码)</t>
  </si>
  <si>
    <t>PB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</si>
  <si>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</si>
  <si>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</si>
  <si>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</si>
  <si>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</si>
  <si>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</si>
  <si>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</si>
  <si>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</si>
  <si>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</si>
  <si>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</si>
  <si>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</si>
  <si>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</si>
  <si>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</si>
  <si>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</si>
  <si>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</si>
  <si>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6.5*2cm</t>
  </si>
  <si>
    <t>个</t>
  </si>
  <si>
    <t>MOZ310125BERS19Y-Z</t>
  </si>
  <si>
    <t>装饰标</t>
  </si>
  <si>
    <t>8.5*3cm</t>
  </si>
  <si>
    <t>洗标</t>
  </si>
  <si>
    <t>6*2.5cm</t>
  </si>
  <si>
    <t>吊牌</t>
  </si>
  <si>
    <t>6*9.5cm</t>
  </si>
  <si>
    <t>5.1*5.1cm</t>
  </si>
  <si>
    <t>MOZ310125BERS18Y-Z</t>
  </si>
  <si>
    <t>挂绳</t>
  </si>
  <si>
    <t>33*0.15cm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</si>
  <si>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</si>
  <si>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</si>
  <si>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</si>
  <si>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</si>
  <si>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</si>
  <si>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</si>
  <si>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</si>
  <si>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</si>
  <si>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</si>
  <si>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RBSKDS0060</t>
  </si>
  <si>
    <t>PYLON 0810-758-500
CAMBODIA 男上衣</t>
  </si>
  <si>
    <t>RBSKDS0067</t>
  </si>
  <si>
    <t>PILLOW 6654-758-505
CAMBODIA 女上衣 翻单2</t>
  </si>
  <si>
    <t>白色吊牌HPBCGEN001-60*95mm</t>
  </si>
  <si>
    <t>41290
41291
41292</t>
  </si>
  <si>
    <t>RBSKDS0066</t>
  </si>
  <si>
    <t>MANTA 0893-758-505/800/712
CAMBODIA 女上衣</t>
  </si>
  <si>
    <t>黑色缎带洗标CLBCGEN004*5页-60*25mm</t>
  </si>
  <si>
    <t>RBSKDS0070</t>
  </si>
  <si>
    <t>PYLON 0810-758-500
CAMBODIA 男上衣 补单</t>
  </si>
  <si>
    <t>黑色织标WLBCRFI006-51*51mm-RFID</t>
  </si>
  <si>
    <t>黑色织标WLBCRFI006-51*51mm-免费损耗1%</t>
  </si>
  <si>
    <t>白色缎带洗标CLBCGEN003*8页-60*25mm（加页码）</t>
  </si>
  <si>
    <t>RBSKDS0073</t>
  </si>
  <si>
    <t>PILLOW 6654-758
CAMBODIA 女上衣 补单</t>
  </si>
  <si>
    <t>黑色织标 WLBCGEN008-39*39mm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</si>
</sst>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8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8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8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zoomScale="85" zoomScaleNormal="85" topLeftCell="A32" workbookViewId="0">
      <selection activeCell="G53" sqref="G53"/>
    </sheetView>
  </sheetViews>
  <sheetFormatPr defaultColWidth="24.7272727272727" defaultRowHeight="27" customHeight="1"/>
  <cols>
    <col min="1" max="1" width="16.5727272727273" style="33" customWidth="1"/>
    <col min="2" max="2" width="15.5" style="33" customWidth="1"/>
    <col min="3" max="3" width="23.5272727272727" style="33" customWidth="1"/>
    <col min="4" max="4" width="25.3454545454545" style="33" customWidth="1"/>
    <col min="5" max="5" width="36.3636363636364" style="33" customWidth="1"/>
    <col min="6" max="6" width="52.8272727272727" style="33" customWidth="1"/>
    <col min="7" max="7" width="15.9363636363636" style="33" customWidth="1"/>
    <col min="8" max="8" width="23.2090909090909" style="33" customWidth="1"/>
    <col min="9" max="9" width="16.6727272727273" style="33" customWidth="1"/>
    <col min="10" max="14" width="24.7272727272727" style="2" customWidth="1"/>
    <col min="15" max="16384" width="24.7272727272727" style="2"/>
  </cols>
  <sheetData>
    <row r="1" ht="44" customHeight="1" spans="1:9">
      <c r="A1" s="34" t="s">
        <v>0</v>
      </c>
      <c r="B1" s="35"/>
      <c r="C1" s="35"/>
      <c r="D1" s="35"/>
      <c r="E1" s="35"/>
      <c r="F1" s="35"/>
      <c r="G1" s="35"/>
      <c r="H1" s="35"/>
      <c r="I1" s="35"/>
    </row>
    <row r="2" ht="51" customHeight="1" spans="1:9">
      <c r="A2" s="36" t="s">
        <v>1</v>
      </c>
      <c r="B2" s="36" t="s">
        <v>2</v>
      </c>
      <c r="C2" s="37" t="s">
        <v>3</v>
      </c>
      <c r="D2" s="36" t="s">
        <v>4</v>
      </c>
      <c r="E2" s="36" t="s">
        <v>5</v>
      </c>
      <c r="F2" s="38" t="s">
        <v>6</v>
      </c>
      <c r="G2" s="39" t="s">
        <v>7</v>
      </c>
      <c r="H2" s="40" t="s">
        <v>8</v>
      </c>
      <c r="I2" s="41" t="s">
        <v>9</v>
      </c>
    </row>
    <row r="3" customHeight="1" spans="1:9">
      <c r="A3" s="17">
        <v>45918</v>
      </c>
      <c r="B3" s="18" t="s">
        <v>10</v>
      </c>
      <c r="C3" s="19">
        <v>40385</v>
      </c>
      <c r="D3" s="20" t="s">
        <v>11</v>
      </c>
      <c r="E3" s="21" t="s">
        <v>12</v>
      </c>
      <c r="F3" s="22" t="s">
        <v>13</v>
      </c>
      <c r="G3" s="18">
        <f>2000*1.04</f>
        <v>2080</v>
      </c>
      <c r="H3" s="12">
        <v>1.02</v>
      </c>
      <c r="I3" s="42">
        <f t="shared" ref="I3:I33" si="0">G3*H3</f>
        <v>2121.6</v>
      </c>
    </row>
    <row r="4" customHeight="1" spans="1:9">
      <c r="A4" s="17"/>
      <c r="B4" s="18"/>
      <c r="C4" s="19"/>
      <c r="D4" s="20"/>
      <c r="E4" s="21"/>
      <c r="F4" s="22" t="s">
        <v>14</v>
      </c>
      <c r="G4" s="18">
        <f>2000*0.01</f>
        <v>20</v>
      </c>
      <c r="H4" s="12">
        <v>0</v>
      </c>
      <c r="I4" s="42">
        <f t="shared" si="0"/>
        <v>0</v>
      </c>
    </row>
    <row r="5" customHeight="1" spans="1:9">
      <c r="A5" s="17"/>
      <c r="B5" s="18"/>
      <c r="C5" s="19"/>
      <c r="D5" s="20"/>
      <c r="E5" s="21"/>
      <c r="F5" s="22" t="s">
        <v>15</v>
      </c>
      <c r="G5" s="18">
        <f>4*5</f>
        <v>20</v>
      </c>
      <c r="H5" s="18">
        <v>0</v>
      </c>
      <c r="I5" s="42">
        <f t="shared" si="0"/>
        <v>0</v>
      </c>
    </row>
    <row r="6" customHeight="1" spans="1:9">
      <c r="A6" s="17"/>
      <c r="B6" s="18"/>
      <c r="C6" s="19"/>
      <c r="D6" s="20"/>
      <c r="E6" s="21"/>
      <c r="F6" s="18" t="s">
        <v>16</v>
      </c>
      <c r="G6" s="18">
        <f>2000*4</f>
        <v>8000</v>
      </c>
      <c r="H6" s="18">
        <v>0.042</v>
      </c>
      <c r="I6" s="42">
        <f t="shared" si="0"/>
        <v>336</v>
      </c>
    </row>
    <row r="7" customHeight="1" spans="1:9">
      <c r="A7" s="17"/>
      <c r="B7" s="18"/>
      <c r="C7" s="19"/>
      <c r="D7" s="20"/>
      <c r="E7" s="21"/>
      <c r="F7" s="18" t="s">
        <v>17</v>
      </c>
      <c r="G7" s="18">
        <v>2000</v>
      </c>
      <c r="H7" s="18">
        <v>0.11</v>
      </c>
      <c r="I7" s="42">
        <f t="shared" si="0"/>
        <v>220</v>
      </c>
    </row>
    <row r="8" customHeight="1" spans="1:9">
      <c r="A8" s="17"/>
      <c r="B8" s="18"/>
      <c r="C8" s="19"/>
      <c r="D8" s="20"/>
      <c r="E8" s="21"/>
      <c r="F8" s="22" t="s">
        <v>18</v>
      </c>
      <c r="G8" s="18">
        <v>2000</v>
      </c>
      <c r="H8" s="18">
        <v>0.25</v>
      </c>
      <c r="I8" s="42">
        <f t="shared" si="0"/>
        <v>500</v>
      </c>
    </row>
    <row r="9" customHeight="1" spans="1:9">
      <c r="A9" s="17">
        <v>45925</v>
      </c>
      <c r="B9" s="17" t="s">
        <v>10</v>
      </c>
      <c r="C9" s="15" t="s">
        <v>19</v>
      </c>
      <c r="D9" s="43" t="s">
        <v>20</v>
      </c>
      <c r="E9" s="44" t="s">
        <v>21</v>
      </c>
      <c r="F9" s="22" t="s">
        <v>18</v>
      </c>
      <c r="G9" s="18">
        <v>340</v>
      </c>
      <c r="H9" s="12">
        <v>0.25</v>
      </c>
      <c r="I9" s="42">
        <f t="shared" si="0"/>
        <v>85</v>
      </c>
    </row>
    <row r="10" customHeight="1" spans="1:9">
      <c r="A10" s="17"/>
      <c r="B10" s="17"/>
      <c r="C10" s="45"/>
      <c r="D10" s="43"/>
      <c r="E10" s="17"/>
      <c r="F10" s="18" t="s">
        <v>22</v>
      </c>
      <c r="G10" s="18">
        <v>340</v>
      </c>
      <c r="H10" s="12">
        <v>0.11</v>
      </c>
      <c r="I10" s="42">
        <f t="shared" si="0"/>
        <v>37.4</v>
      </c>
    </row>
    <row r="11" ht="30" customHeight="1" spans="1:9">
      <c r="A11" s="46">
        <v>45941</v>
      </c>
      <c r="B11" s="47" t="s">
        <v>10</v>
      </c>
      <c r="C11" s="48">
        <v>40973</v>
      </c>
      <c r="D11" s="49" t="s">
        <v>23</v>
      </c>
      <c r="E11" s="50" t="s">
        <v>24</v>
      </c>
      <c r="F11" s="18" t="s">
        <v>25</v>
      </c>
      <c r="G11" s="18">
        <v>3000</v>
      </c>
      <c r="H11" s="18">
        <v>0.042</v>
      </c>
      <c r="I11" s="42">
        <f t="shared" si="0"/>
        <v>126</v>
      </c>
    </row>
    <row r="12" customHeight="1" spans="1:9">
      <c r="A12" s="17">
        <v>45959</v>
      </c>
      <c r="B12" s="17" t="s">
        <v>10</v>
      </c>
      <c r="C12" s="51" t="s">
        <v>26</v>
      </c>
      <c r="D12" s="43" t="s">
        <v>27</v>
      </c>
      <c r="E12" s="44" t="s">
        <v>28</v>
      </c>
      <c r="F12" s="22" t="s">
        <v>29</v>
      </c>
      <c r="G12" s="18">
        <f>6500*1.04</f>
        <v>6760</v>
      </c>
      <c r="H12" s="18">
        <v>0.85</v>
      </c>
      <c r="I12" s="42">
        <f t="shared" si="0"/>
        <v>5746</v>
      </c>
    </row>
    <row r="13" customHeight="1" spans="1:9">
      <c r="A13" s="17"/>
      <c r="B13" s="17"/>
      <c r="C13" s="52"/>
      <c r="D13" s="43"/>
      <c r="E13" s="17"/>
      <c r="F13" s="22" t="s">
        <v>30</v>
      </c>
      <c r="G13" s="18">
        <v>68</v>
      </c>
      <c r="H13" s="18">
        <v>0</v>
      </c>
      <c r="I13" s="53">
        <f t="shared" si="0"/>
        <v>0</v>
      </c>
    </row>
    <row r="14" customHeight="1" spans="1:9">
      <c r="A14" s="17"/>
      <c r="B14" s="17"/>
      <c r="C14" s="52"/>
      <c r="D14" s="43"/>
      <c r="E14" s="17"/>
      <c r="F14" s="22" t="s">
        <v>31</v>
      </c>
      <c r="G14" s="18">
        <f>5*5</f>
        <v>25</v>
      </c>
      <c r="H14" s="18">
        <v>0</v>
      </c>
      <c r="I14" s="53">
        <f t="shared" si="0"/>
        <v>0</v>
      </c>
    </row>
    <row r="15" customHeight="1" spans="1:9">
      <c r="A15" s="17"/>
      <c r="B15" s="17"/>
      <c r="C15" s="52"/>
      <c r="D15" s="43"/>
      <c r="E15" s="17"/>
      <c r="F15" s="22" t="s">
        <v>32</v>
      </c>
      <c r="G15" s="18">
        <v>6500</v>
      </c>
      <c r="H15" s="18">
        <v>0.035</v>
      </c>
      <c r="I15" s="42">
        <f t="shared" si="0"/>
        <v>227.5</v>
      </c>
    </row>
    <row r="16" customHeight="1" spans="1:9">
      <c r="A16" s="17"/>
      <c r="B16" s="17"/>
      <c r="C16" s="52"/>
      <c r="D16" s="43"/>
      <c r="E16" s="17"/>
      <c r="F16" s="22" t="s">
        <v>33</v>
      </c>
      <c r="G16" s="18">
        <v>13000</v>
      </c>
      <c r="H16" s="18">
        <v>0.24</v>
      </c>
      <c r="I16" s="42">
        <f t="shared" si="0"/>
        <v>3120</v>
      </c>
    </row>
    <row r="17" customHeight="1" spans="1:9">
      <c r="A17" s="17"/>
      <c r="B17" s="17"/>
      <c r="C17" s="52"/>
      <c r="D17" s="43"/>
      <c r="E17" s="17"/>
      <c r="F17" s="22" t="s">
        <v>34</v>
      </c>
      <c r="G17" s="18">
        <f>7000*1.04</f>
        <v>7280</v>
      </c>
      <c r="H17" s="18">
        <v>0.85</v>
      </c>
      <c r="I17" s="42">
        <f t="shared" si="0"/>
        <v>6188</v>
      </c>
    </row>
    <row r="18" customHeight="1" spans="1:9">
      <c r="A18" s="17"/>
      <c r="B18" s="17"/>
      <c r="C18" s="52"/>
      <c r="D18" s="43"/>
      <c r="E18" s="17"/>
      <c r="F18" s="22" t="s">
        <v>30</v>
      </c>
      <c r="G18" s="18">
        <f>7000*0.01</f>
        <v>70</v>
      </c>
      <c r="H18" s="18">
        <v>0</v>
      </c>
      <c r="I18" s="53">
        <f t="shared" si="0"/>
        <v>0</v>
      </c>
    </row>
    <row r="19" customHeight="1" spans="1:9">
      <c r="A19" s="17"/>
      <c r="B19" s="17"/>
      <c r="C19" s="52"/>
      <c r="D19" s="43"/>
      <c r="E19" s="17"/>
      <c r="F19" s="22" t="s">
        <v>32</v>
      </c>
      <c r="G19" s="18">
        <v>7000</v>
      </c>
      <c r="H19" s="18">
        <v>0.035</v>
      </c>
      <c r="I19" s="42">
        <f t="shared" si="0"/>
        <v>245</v>
      </c>
    </row>
    <row r="20" customHeight="1" spans="1:9">
      <c r="A20" s="17"/>
      <c r="B20" s="17"/>
      <c r="C20" s="52"/>
      <c r="D20" s="43"/>
      <c r="E20" s="17"/>
      <c r="F20" s="22" t="s">
        <v>35</v>
      </c>
      <c r="G20" s="18">
        <f>13000*1.04</f>
        <v>13520</v>
      </c>
      <c r="H20" s="18">
        <v>0.85</v>
      </c>
      <c r="I20" s="42">
        <f t="shared" si="0"/>
        <v>11492</v>
      </c>
    </row>
    <row r="21" customHeight="1" spans="1:9">
      <c r="A21" s="17"/>
      <c r="B21" s="17"/>
      <c r="C21" s="52"/>
      <c r="D21" s="43"/>
      <c r="E21" s="17"/>
      <c r="F21" s="22" t="s">
        <v>30</v>
      </c>
      <c r="G21" s="18">
        <f>13000*0.01</f>
        <v>130</v>
      </c>
      <c r="H21" s="18">
        <v>0</v>
      </c>
      <c r="I21" s="53">
        <f t="shared" si="0"/>
        <v>0</v>
      </c>
    </row>
    <row r="22" customHeight="1" spans="1:9">
      <c r="A22" s="17"/>
      <c r="B22" s="17"/>
      <c r="C22" s="52"/>
      <c r="D22" s="43"/>
      <c r="E22" s="17"/>
      <c r="F22" s="22" t="s">
        <v>32</v>
      </c>
      <c r="G22" s="18">
        <v>13000</v>
      </c>
      <c r="H22" s="18">
        <v>0.035</v>
      </c>
      <c r="I22" s="42">
        <f t="shared" si="0"/>
        <v>455</v>
      </c>
    </row>
    <row r="23" customHeight="1" spans="1:9">
      <c r="A23" s="17"/>
      <c r="B23" s="17"/>
      <c r="C23" s="52"/>
      <c r="D23" s="43"/>
      <c r="E23" s="17"/>
      <c r="F23" s="22" t="s">
        <v>33</v>
      </c>
      <c r="G23" s="18">
        <v>13500</v>
      </c>
      <c r="H23" s="18">
        <v>0.24</v>
      </c>
      <c r="I23" s="42">
        <f t="shared" si="0"/>
        <v>3240</v>
      </c>
    </row>
    <row r="24" customHeight="1" spans="1:9">
      <c r="A24" s="17"/>
      <c r="B24" s="17"/>
      <c r="C24" s="52"/>
      <c r="D24" s="43"/>
      <c r="E24" s="17"/>
      <c r="F24" s="18" t="s">
        <v>36</v>
      </c>
      <c r="G24" s="18">
        <f>13500*4</f>
        <v>54000</v>
      </c>
      <c r="H24" s="18">
        <v>0.042</v>
      </c>
      <c r="I24" s="42">
        <f t="shared" si="0"/>
        <v>2268</v>
      </c>
    </row>
    <row r="25" customHeight="1" spans="1:9">
      <c r="A25" s="17"/>
      <c r="B25" s="17"/>
      <c r="C25" s="52"/>
      <c r="D25" s="43"/>
      <c r="E25" s="17"/>
      <c r="F25" s="18" t="s">
        <v>37</v>
      </c>
      <c r="G25" s="18">
        <f>13000*4</f>
        <v>52000</v>
      </c>
      <c r="H25" s="18">
        <v>0.042</v>
      </c>
      <c r="I25" s="42">
        <f t="shared" si="0"/>
        <v>2184</v>
      </c>
    </row>
    <row r="26" customHeight="1" spans="1:9">
      <c r="A26" s="17"/>
      <c r="B26" s="17"/>
      <c r="C26" s="52"/>
      <c r="D26" s="43"/>
      <c r="E26" s="17"/>
      <c r="F26" s="22" t="s">
        <v>18</v>
      </c>
      <c r="G26" s="18">
        <v>13000</v>
      </c>
      <c r="H26" s="18">
        <v>0.25</v>
      </c>
      <c r="I26" s="42">
        <f t="shared" si="0"/>
        <v>3250</v>
      </c>
    </row>
    <row r="27" customHeight="1" spans="1:9">
      <c r="A27" s="17"/>
      <c r="B27" s="17"/>
      <c r="C27" s="52"/>
      <c r="D27" s="43"/>
      <c r="E27" s="17"/>
      <c r="F27" s="22" t="s">
        <v>17</v>
      </c>
      <c r="G27" s="18">
        <v>13000</v>
      </c>
      <c r="H27" s="18">
        <v>0.11</v>
      </c>
      <c r="I27" s="42">
        <f t="shared" si="0"/>
        <v>1430</v>
      </c>
    </row>
    <row r="28" customHeight="1" spans="1:9">
      <c r="A28" s="17"/>
      <c r="B28" s="17"/>
      <c r="C28" s="52"/>
      <c r="D28" s="43"/>
      <c r="E28" s="17"/>
      <c r="F28" s="22" t="s">
        <v>18</v>
      </c>
      <c r="G28" s="18">
        <v>13500</v>
      </c>
      <c r="H28" s="18">
        <v>0.25</v>
      </c>
      <c r="I28" s="42">
        <f t="shared" si="0"/>
        <v>3375</v>
      </c>
    </row>
    <row r="29" customHeight="1" spans="1:9">
      <c r="A29" s="17"/>
      <c r="B29" s="17"/>
      <c r="C29" s="52"/>
      <c r="D29" s="43"/>
      <c r="E29" s="17"/>
      <c r="F29" s="22" t="s">
        <v>17</v>
      </c>
      <c r="G29" s="18">
        <v>13500</v>
      </c>
      <c r="H29" s="18">
        <v>0.11</v>
      </c>
      <c r="I29" s="42">
        <f t="shared" si="0"/>
        <v>1485</v>
      </c>
    </row>
    <row r="30" customHeight="1" spans="1:9">
      <c r="A30" s="54">
        <v>45975</v>
      </c>
      <c r="B30" s="22" t="s">
        <v>10</v>
      </c>
      <c r="C30" s="22" t="s">
        <v>38</v>
      </c>
      <c r="D30" s="55" t="s">
        <v>39</v>
      </c>
      <c r="E30" s="56" t="s">
        <v>40</v>
      </c>
      <c r="F30" s="22" t="s">
        <v>41</v>
      </c>
      <c r="G30" s="22">
        <v>500</v>
      </c>
      <c r="H30" s="22">
        <v>0.4</v>
      </c>
      <c r="I30" s="42">
        <f t="shared" si="0"/>
        <v>200</v>
      </c>
    </row>
    <row r="31" customHeight="1" spans="1:9">
      <c r="A31" s="17">
        <v>45985</v>
      </c>
      <c r="B31" s="17" t="s">
        <v>10</v>
      </c>
      <c r="C31" s="51" t="s">
        <v>26</v>
      </c>
      <c r="D31" s="43" t="s">
        <v>42</v>
      </c>
      <c r="E31" s="44" t="s">
        <v>43</v>
      </c>
      <c r="F31" s="22" t="s">
        <v>33</v>
      </c>
      <c r="G31" s="18">
        <v>300</v>
      </c>
      <c r="H31" s="18">
        <v>0.24</v>
      </c>
      <c r="I31" s="42">
        <f t="shared" si="0"/>
        <v>72</v>
      </c>
    </row>
    <row r="32" customHeight="1" spans="1:9">
      <c r="A32" s="17"/>
      <c r="B32" s="17"/>
      <c r="C32" s="52"/>
      <c r="D32" s="43"/>
      <c r="E32" s="17"/>
      <c r="F32" s="18" t="s">
        <v>44</v>
      </c>
      <c r="G32" s="18">
        <f>550*4</f>
        <v>2200</v>
      </c>
      <c r="H32" s="18">
        <v>0.042</v>
      </c>
      <c r="I32" s="42">
        <f t="shared" si="0"/>
        <v>92.4</v>
      </c>
    </row>
    <row r="33" customHeight="1" spans="1:10">
      <c r="A33" s="17"/>
      <c r="B33" s="17"/>
      <c r="C33" s="52"/>
      <c r="D33" s="43"/>
      <c r="E33" s="17"/>
      <c r="F33" s="22" t="s">
        <v>18</v>
      </c>
      <c r="G33" s="18">
        <v>550</v>
      </c>
      <c r="H33" s="18">
        <v>0.25</v>
      </c>
      <c r="I33" s="42">
        <f t="shared" si="0"/>
        <v>137.5</v>
      </c>
    </row>
    <row r="34" customHeight="1" spans="1:10">
      <c r="A34" s="2"/>
      <c r="B34" s="2"/>
      <c r="C34" s="2"/>
      <c r="D34" s="2"/>
      <c r="E34" s="2"/>
      <c r="F34" s="2"/>
      <c r="G34" s="2"/>
      <c r="H34" s="2"/>
      <c r="I34" s="32">
        <f>SUM(I3:I33)</f>
        <v>48633.4</v>
      </c>
    </row>
    <row r="35" customHeight="1" spans="1:10">
      <c r="H35" s="33" t="s">
        <v>45</v>
      </c>
      <c r="I35" s="33">
        <v>11725</v>
      </c>
    </row>
    <row r="36" customHeight="1" spans="1:10">
      <c r="I36" s="33">
        <f>I35+I34</f>
        <v>60358.4</v>
      </c>
    </row>
    <row r="38" customHeight="1" spans="1:10">
      <c r="A38" s="57" t="s">
        <v>46</v>
      </c>
      <c r="B38" s="57"/>
      <c r="C38" s="57"/>
      <c r="D38" s="57"/>
      <c r="E38" s="57"/>
      <c r="F38" s="57"/>
      <c r="G38" s="57"/>
      <c r="H38" s="57"/>
      <c r="I38" s="57"/>
      <c r="J38" s="57"/>
    </row>
    <row r="39" customHeight="1" spans="1:10">
      <c r="A39" s="58" t="s">
        <v>47</v>
      </c>
      <c r="B39" s="58" t="s">
        <v>48</v>
      </c>
      <c r="C39" s="58" t="s">
        <v>49</v>
      </c>
      <c r="D39" s="58" t="s">
        <v>50</v>
      </c>
      <c r="E39" s="58" t="s">
        <v>51</v>
      </c>
      <c r="F39" s="58" t="s">
        <v>52</v>
      </c>
      <c r="G39" s="58" t="s">
        <v>53</v>
      </c>
      <c r="H39" s="58" t="s">
        <v>54</v>
      </c>
      <c r="I39" s="58" t="s">
        <v>55</v>
      </c>
      <c r="J39" s="58" t="s">
        <v>56</v>
      </c>
    </row>
    <row r="40" customHeight="1" spans="1:10">
      <c r="A40" s="59">
        <v>1</v>
      </c>
      <c r="B40" s="60">
        <v>46001</v>
      </c>
      <c r="C40" s="38" t="s">
        <v>57</v>
      </c>
      <c r="D40" s="38" t="s">
        <v>58</v>
      </c>
      <c r="E40" s="36" t="s">
        <v>59</v>
      </c>
      <c r="F40" s="36" t="s">
        <v>60</v>
      </c>
      <c r="G40" s="38" t="s">
        <v>61</v>
      </c>
      <c r="H40" s="36">
        <v>27560</v>
      </c>
      <c r="I40" s="61">
        <v>56732.5</v>
      </c>
      <c r="J40" s="62" t="s">
        <v>62</v>
      </c>
    </row>
    <row r="41" customHeight="1" spans="1:10">
      <c r="A41" s="59"/>
      <c r="B41" s="60"/>
      <c r="C41" s="38"/>
      <c r="D41" s="38"/>
      <c r="E41" s="36" t="s">
        <v>63</v>
      </c>
      <c r="F41" s="36" t="s">
        <v>64</v>
      </c>
      <c r="G41" s="38" t="s">
        <v>61</v>
      </c>
      <c r="H41" s="36">
        <v>26800</v>
      </c>
      <c r="I41" s="63"/>
      <c r="J41" s="64"/>
    </row>
    <row r="42" customHeight="1" spans="1:10">
      <c r="A42" s="59"/>
      <c r="B42" s="60"/>
      <c r="C42" s="38"/>
      <c r="D42" s="38"/>
      <c r="E42" s="33" t="s">
        <v>65</v>
      </c>
      <c r="F42" s="36" t="s">
        <v>66</v>
      </c>
      <c r="G42" s="38" t="s">
        <v>61</v>
      </c>
      <c r="H42" s="36">
        <v>108200</v>
      </c>
      <c r="I42" s="63"/>
      <c r="J42" s="64"/>
    </row>
    <row r="43" customHeight="1" spans="1:10">
      <c r="A43" s="59"/>
      <c r="B43" s="60"/>
      <c r="C43" s="38"/>
      <c r="D43" s="38"/>
      <c r="E43" s="36" t="s">
        <v>67</v>
      </c>
      <c r="F43" s="36" t="s">
        <v>68</v>
      </c>
      <c r="G43" s="38" t="s">
        <v>61</v>
      </c>
      <c r="H43" s="36">
        <v>27586</v>
      </c>
      <c r="I43" s="65"/>
      <c r="J43" s="66"/>
    </row>
    <row r="44" customHeight="1" spans="1:10">
      <c r="A44" s="59">
        <v>1</v>
      </c>
      <c r="B44" s="60">
        <v>46001</v>
      </c>
      <c r="C44" s="38" t="s">
        <v>57</v>
      </c>
      <c r="D44" s="38" t="s">
        <v>58</v>
      </c>
      <c r="E44" s="36" t="s">
        <v>59</v>
      </c>
      <c r="F44" s="36" t="s">
        <v>69</v>
      </c>
      <c r="G44" s="38" t="s">
        <v>61</v>
      </c>
      <c r="H44" s="36">
        <v>2080</v>
      </c>
      <c r="I44" s="61">
        <v>3626</v>
      </c>
      <c r="J44" s="62" t="s">
        <v>70</v>
      </c>
    </row>
    <row r="45" customHeight="1" spans="1:10">
      <c r="A45" s="59"/>
      <c r="B45" s="60"/>
      <c r="C45" s="38"/>
      <c r="D45" s="38"/>
      <c r="E45" s="33" t="s">
        <v>65</v>
      </c>
      <c r="F45" s="36" t="s">
        <v>66</v>
      </c>
      <c r="G45" s="38" t="s">
        <v>61</v>
      </c>
      <c r="H45" s="36">
        <v>11000</v>
      </c>
      <c r="I45" s="63"/>
      <c r="J45" s="64"/>
    </row>
    <row r="46" customHeight="1" spans="1:10">
      <c r="A46" s="59"/>
      <c r="B46" s="60"/>
      <c r="C46" s="38"/>
      <c r="D46" s="38"/>
      <c r="E46" s="36" t="s">
        <v>67</v>
      </c>
      <c r="F46" s="36" t="s">
        <v>68</v>
      </c>
      <c r="G46" s="38" t="s">
        <v>61</v>
      </c>
      <c r="H46" s="36">
        <v>3140</v>
      </c>
      <c r="I46" s="63"/>
      <c r="J46" s="64"/>
    </row>
    <row r="47" customHeight="1" spans="1:10">
      <c r="A47" s="59"/>
      <c r="B47" s="60"/>
      <c r="C47" s="38"/>
      <c r="D47" s="38"/>
      <c r="E47" s="36" t="s">
        <v>71</v>
      </c>
      <c r="F47" s="36" t="s">
        <v>72</v>
      </c>
      <c r="G47" s="38" t="s">
        <v>61</v>
      </c>
      <c r="H47" s="36">
        <v>2340</v>
      </c>
      <c r="I47" s="65"/>
      <c r="J47" s="66"/>
    </row>
  </sheetData>
  <autoFilter xmlns:etc="http://www.wps.cn/officeDocument/2017/etCustomData" ref="A1:I36" etc:filterBottomFollowUsedRange="0">
    <extLst/>
  </autoFilter>
  <mergeCells count="34">
    <mergeCell ref="A1:I1"/>
    <mergeCell ref="A38:J38"/>
    <mergeCell ref="A3:A8"/>
    <mergeCell ref="A9:A10"/>
    <mergeCell ref="A12:A29"/>
    <mergeCell ref="A31:A33"/>
    <mergeCell ref="A40:A43"/>
    <mergeCell ref="A44:A47"/>
    <mergeCell ref="B3:B8"/>
    <mergeCell ref="B9:B10"/>
    <mergeCell ref="B12:B29"/>
    <mergeCell ref="B31:B33"/>
    <mergeCell ref="B40:B43"/>
    <mergeCell ref="B44:B47"/>
    <mergeCell ref="C3:C8"/>
    <mergeCell ref="C9:C10"/>
    <mergeCell ref="C12:C29"/>
    <mergeCell ref="C31:C33"/>
    <mergeCell ref="C40:C43"/>
    <mergeCell ref="C44:C47"/>
    <mergeCell ref="D3:D8"/>
    <mergeCell ref="D9:D10"/>
    <mergeCell ref="D12:D29"/>
    <mergeCell ref="D31:D33"/>
    <mergeCell ref="D40:D43"/>
    <mergeCell ref="D44:D47"/>
    <mergeCell ref="E3:E8"/>
    <mergeCell ref="E9:E10"/>
    <mergeCell ref="E12:E29"/>
    <mergeCell ref="E31:E33"/>
    <mergeCell ref="I40:I43"/>
    <mergeCell ref="I44:I47"/>
    <mergeCell ref="J40:J43"/>
    <mergeCell ref="J44:J4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85" zoomScaleNormal="85" workbookViewId="0">
      <selection activeCell="F18" sqref="F18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6382" width="24.7272727272727" style="2" customWidth="1"/>
    <col min="16383" max="16384" width="24.7272727272727" style="2"/>
  </cols>
  <sheetData>
    <row r="1" ht="44" customHeight="1" spans="1:9">
      <c r="A1" s="3" t="s">
        <v>73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74</v>
      </c>
      <c r="B2" s="6" t="s">
        <v>75</v>
      </c>
      <c r="C2" s="6" t="s">
        <v>76</v>
      </c>
      <c r="D2" s="7" t="s">
        <v>4</v>
      </c>
      <c r="E2" s="6" t="s">
        <v>77</v>
      </c>
      <c r="F2" s="8" t="s">
        <v>78</v>
      </c>
      <c r="G2" s="9" t="s">
        <v>79</v>
      </c>
      <c r="H2" s="10" t="s">
        <v>80</v>
      </c>
      <c r="I2" s="11" t="s">
        <v>81</v>
      </c>
    </row>
    <row r="3" ht="32" customHeight="1" spans="1:9">
      <c r="A3" s="12">
        <v>45917</v>
      </c>
      <c r="B3" s="12" t="s">
        <v>10</v>
      </c>
      <c r="C3" s="13">
        <v>40394</v>
      </c>
      <c r="D3" s="14" t="s">
        <v>82</v>
      </c>
      <c r="E3" s="15" t="s">
        <v>83</v>
      </c>
      <c r="F3" s="16" t="s">
        <v>18</v>
      </c>
      <c r="G3" s="12">
        <v>8000</v>
      </c>
      <c r="H3" s="12">
        <v>0.04</v>
      </c>
      <c r="I3" s="16">
        <f>G3*H3</f>
        <v>320</v>
      </c>
    </row>
    <row r="4" ht="32" customHeight="1" spans="1:9">
      <c r="A4" s="12">
        <v>45952</v>
      </c>
      <c r="B4" s="12" t="s">
        <v>10</v>
      </c>
      <c r="C4" s="13">
        <v>40070</v>
      </c>
      <c r="D4" s="14" t="s">
        <v>84</v>
      </c>
      <c r="E4" s="15" t="s">
        <v>85</v>
      </c>
      <c r="F4" s="16" t="s">
        <v>86</v>
      </c>
      <c r="G4" s="12">
        <v>6000</v>
      </c>
      <c r="H4" s="12">
        <v>0.04</v>
      </c>
      <c r="I4" s="16">
        <f t="shared" ref="I4:I14" si="0">G4*H4</f>
        <v>240</v>
      </c>
    </row>
    <row r="5" ht="32" customHeight="1" spans="1:9">
      <c r="A5" s="17">
        <v>45941</v>
      </c>
      <c r="B5" s="18" t="s">
        <v>10</v>
      </c>
      <c r="C5" s="19">
        <v>40973</v>
      </c>
      <c r="D5" s="20" t="s">
        <v>23</v>
      </c>
      <c r="E5" s="21" t="s">
        <v>24</v>
      </c>
      <c r="F5" s="22" t="s">
        <v>86</v>
      </c>
      <c r="G5" s="18">
        <v>6000</v>
      </c>
      <c r="H5" s="12">
        <v>0.04</v>
      </c>
      <c r="I5" s="16">
        <f t="shared" si="0"/>
        <v>240</v>
      </c>
    </row>
    <row r="6" ht="32" customHeight="1" spans="1:9">
      <c r="A6" s="17">
        <v>45951</v>
      </c>
      <c r="B6" s="18" t="s">
        <v>10</v>
      </c>
      <c r="C6" s="19" t="s">
        <v>87</v>
      </c>
      <c r="D6" s="20" t="s">
        <v>88</v>
      </c>
      <c r="E6" s="21" t="s">
        <v>89</v>
      </c>
      <c r="F6" s="22" t="s">
        <v>90</v>
      </c>
      <c r="G6" s="22">
        <f>13500*5</f>
        <v>67500</v>
      </c>
      <c r="H6" s="16">
        <v>0.0079</v>
      </c>
      <c r="I6" s="16">
        <f t="shared" si="0"/>
        <v>533.25</v>
      </c>
    </row>
    <row r="7" ht="32" customHeight="1" spans="1:9">
      <c r="A7" s="23"/>
      <c r="B7" s="24"/>
      <c r="C7" s="25"/>
      <c r="D7" s="26"/>
      <c r="E7" s="27"/>
      <c r="F7" s="28" t="s">
        <v>18</v>
      </c>
      <c r="G7" s="29">
        <v>8500</v>
      </c>
      <c r="H7" s="30">
        <v>0.04</v>
      </c>
      <c r="I7" s="16">
        <f t="shared" si="0"/>
        <v>340</v>
      </c>
    </row>
    <row r="8" ht="32" customHeight="1" spans="1:9">
      <c r="A8" s="23"/>
      <c r="B8" s="24"/>
      <c r="C8" s="25"/>
      <c r="D8" s="26"/>
      <c r="E8" s="27"/>
      <c r="F8" s="22" t="s">
        <v>18</v>
      </c>
      <c r="G8" s="18">
        <v>5000</v>
      </c>
      <c r="H8" s="12">
        <v>0.04</v>
      </c>
      <c r="I8" s="16">
        <f t="shared" si="0"/>
        <v>200</v>
      </c>
    </row>
    <row r="9" ht="32" customHeight="1" spans="1:9">
      <c r="A9" s="12">
        <v>45974</v>
      </c>
      <c r="B9" s="12" t="s">
        <v>10</v>
      </c>
      <c r="C9" s="13">
        <v>40394</v>
      </c>
      <c r="D9" s="14" t="s">
        <v>91</v>
      </c>
      <c r="E9" s="15" t="s">
        <v>92</v>
      </c>
      <c r="F9" s="16" t="s">
        <v>93</v>
      </c>
      <c r="G9" s="12">
        <v>130</v>
      </c>
      <c r="H9" s="12">
        <v>0.176</v>
      </c>
      <c r="I9" s="16">
        <f t="shared" si="0"/>
        <v>22.88</v>
      </c>
    </row>
    <row r="10" customHeight="1" spans="1:9">
      <c r="A10" s="12"/>
      <c r="B10" s="12"/>
      <c r="C10" s="13"/>
      <c r="D10" s="14"/>
      <c r="E10" s="15"/>
      <c r="F10" s="16" t="s">
        <v>94</v>
      </c>
      <c r="G10" s="12">
        <v>2</v>
      </c>
      <c r="H10" s="12">
        <v>0</v>
      </c>
      <c r="I10" s="16">
        <f t="shared" si="0"/>
        <v>0</v>
      </c>
    </row>
    <row r="11" customHeight="1" spans="1:9">
      <c r="A11" s="12"/>
      <c r="B11" s="12"/>
      <c r="C11" s="13"/>
      <c r="D11" s="14"/>
      <c r="E11" s="15"/>
      <c r="F11" s="12" t="s">
        <v>95</v>
      </c>
      <c r="G11" s="12">
        <v>1040</v>
      </c>
      <c r="H11" s="12">
        <v>0.007</v>
      </c>
      <c r="I11" s="16">
        <f t="shared" si="0"/>
        <v>7.28</v>
      </c>
    </row>
    <row r="12" customHeight="1" spans="1:9">
      <c r="A12" s="12"/>
      <c r="B12" s="12"/>
      <c r="C12" s="13"/>
      <c r="D12" s="14"/>
      <c r="E12" s="15"/>
      <c r="F12" s="12" t="s">
        <v>17</v>
      </c>
      <c r="G12" s="12">
        <v>130</v>
      </c>
      <c r="H12" s="12">
        <v>0.017</v>
      </c>
      <c r="I12" s="16">
        <f t="shared" si="0"/>
        <v>2.21</v>
      </c>
    </row>
    <row r="13" customHeight="1" spans="1:9">
      <c r="A13" s="12"/>
      <c r="B13" s="12"/>
      <c r="C13" s="13"/>
      <c r="D13" s="14"/>
      <c r="E13" s="15"/>
      <c r="F13" s="16" t="s">
        <v>18</v>
      </c>
      <c r="G13" s="12">
        <v>130</v>
      </c>
      <c r="H13" s="12">
        <v>0.04</v>
      </c>
      <c r="I13" s="16">
        <f t="shared" si="0"/>
        <v>5.2</v>
      </c>
    </row>
    <row r="14" customHeight="1" spans="1:9">
      <c r="A14" s="17">
        <v>45986</v>
      </c>
      <c r="B14" s="18" t="s">
        <v>10</v>
      </c>
      <c r="C14" s="19">
        <v>40973</v>
      </c>
      <c r="D14" s="20" t="s">
        <v>96</v>
      </c>
      <c r="E14" s="21" t="s">
        <v>97</v>
      </c>
      <c r="F14" s="22" t="s">
        <v>98</v>
      </c>
      <c r="G14" s="18">
        <v>200</v>
      </c>
      <c r="H14" s="31">
        <v>0.038</v>
      </c>
      <c r="I14" s="16">
        <f t="shared" si="0"/>
        <v>7.6</v>
      </c>
    </row>
    <row r="15" customHeight="1" spans="1:9">
      <c r="I15" s="32">
        <f>SUM(I3:I14)</f>
        <v>1918.42</v>
      </c>
    </row>
  </sheetData>
  <autoFilter xmlns:etc="http://www.wps.cn/officeDocument/2017/etCustomData" ref="A1:I15" etc:filterBottomFollowUsedRange="0">
    <extLst/>
  </autoFilter>
  <mergeCells count="11">
    <mergeCell ref="A1:I1"/>
    <mergeCell ref="A6:A8"/>
    <mergeCell ref="A9:A13"/>
    <mergeCell ref="B6:B8"/>
    <mergeCell ref="B9:B13"/>
    <mergeCell ref="C6:C8"/>
    <mergeCell ref="C9:C13"/>
    <mergeCell ref="D6:D8"/>
    <mergeCell ref="D9:D13"/>
    <mergeCell ref="E6:E8"/>
    <mergeCell ref="E9:E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2025-12-10T03:51:55Z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