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国内做货-人民币-已开" sheetId="25" r:id="rId1"/>
    <sheet name="国外做货-美金" sheetId="26" r:id="rId2"/>
  </sheets>
  <definedNames>
    <definedName name="_xlnm._FilterDatabase" localSheetId="0" hidden="1">'国内做货-人民币-已开'!$B$1:$I$8</definedName>
    <definedName name="_xlnm._FilterDatabase" localSheetId="1" hidden="1">'国外做货-美金'!$B$1:$I$30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<sst xmlns="http://schemas.openxmlformats.org/spreadsheetml/2006/main" count="98" uniqueCount="64">
  <si>
    <r>
      <rPr>
        <b/>
        <sz val="16"/>
        <color theme="1"/>
        <rFont val="宋体"/>
        <charset val="134"/>
      </rPr>
      <t>睿宁</t>
    </r>
    <r>
      <rPr>
        <b/>
        <sz val="16"/>
        <color theme="1"/>
        <rFont val="Arial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</si>
  <si>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下单时间</t>
  </si>
  <si>
    <t>出货时间</t>
  </si>
  <si>
    <r>
      <rPr>
        <b/>
        <sz val="10"/>
        <rFont val="Arial"/>
        <charset val="134"/>
      </rPr>
      <t>PO</t>
    </r>
    <r>
      <rPr>
        <b/>
        <sz val="10"/>
        <rFont val="宋体"/>
        <charset val="134"/>
      </rPr>
      <t>号</t>
    </r>
  </si>
  <si>
    <t>睿颢合同号</t>
  </si>
  <si>
    <t>款号</t>
  </si>
  <si>
    <t>品名</t>
  </si>
  <si>
    <r>
      <rPr>
        <b/>
        <sz val="10"/>
        <rFont val="宋体"/>
        <charset val="134"/>
      </rPr>
      <t>数量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片）</t>
    </r>
  </si>
  <si>
    <t>单价</t>
  </si>
  <si>
    <r>
      <rPr>
        <b/>
        <sz val="10"/>
        <rFont val="宋体"/>
        <charset val="134"/>
      </rPr>
      <t>金额</t>
    </r>
    <r>
      <rPr>
        <b/>
        <sz val="10"/>
        <rFont val="Arial"/>
        <charset val="134"/>
      </rPr>
      <t>(RMB)</t>
    </r>
  </si>
  <si>
    <t>82457</t>
  </si>
  <si>
    <t>RRNBSK549
工厂：顺成</t>
  </si>
  <si>
    <t>5106-707-800/503 NOMA
Made in China 女下装裤子
加单1</t>
  </si>
  <si>
    <t>白色吊牌HPBCRFI001-60*95mm-RFID LOGO</t>
  </si>
  <si>
    <t>黑色 吊绳 MRBCGEN004-320*1.5mm</t>
  </si>
  <si>
    <t>白色缎带洗标CLBCGEN003*4页-60*25mm（加页码）</t>
  </si>
  <si>
    <t>白色织标WLBCGEN017（05B）-65*19mm</t>
  </si>
  <si>
    <t>白色RFID织标WLBCRFI015-65*19mm（+3%）</t>
  </si>
  <si>
    <t>以下开票  桐城市顺成制衣有限公司</t>
  </si>
  <si>
    <r>
      <rPr>
        <sz val="12"/>
        <rFont val="宋体"/>
        <charset val="134"/>
      </rPr>
      <t>品名</t>
    </r>
  </si>
  <si>
    <r>
      <rPr>
        <sz val="12"/>
        <rFont val="宋体"/>
        <charset val="134"/>
      </rPr>
      <t>数量</t>
    </r>
  </si>
  <si>
    <r>
      <rPr>
        <sz val="12"/>
        <rFont val="宋体"/>
        <charset val="134"/>
      </rPr>
      <t>单位</t>
    </r>
  </si>
  <si>
    <r>
      <rPr>
        <sz val="12"/>
        <rFont val="宋体"/>
        <charset val="134"/>
      </rPr>
      <t>金额</t>
    </r>
  </si>
  <si>
    <t>备注</t>
  </si>
  <si>
    <t>商标</t>
  </si>
  <si>
    <t>个</t>
  </si>
  <si>
    <t>5106-707</t>
  </si>
  <si>
    <t>发  票  通  知  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</si>
  <si>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</si>
  <si>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</si>
  <si>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</si>
  <si>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                                      </t>
    </r>
    <r>
      <rPr>
        <sz val="11"/>
        <color theme="1"/>
        <rFont val="宋体"/>
        <charset val="134"/>
      </rPr>
      <t>（请填写全名）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</si>
  <si>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          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</si>
  <si>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                                     </t>
    </r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</si>
  <si>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</si>
  <si>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</si>
  <si>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                                </t>
    </r>
    <r>
      <rPr>
        <sz val="11"/>
        <color theme="1"/>
        <rFont val="宋体"/>
        <charset val="134"/>
      </rPr>
      <t>（一张发票的总金额）</t>
    </r>
  </si>
  <si>
    <t>睿宁</t>
  </si>
  <si>
    <t>桐城市顺成制衣有限公司</t>
  </si>
  <si>
    <t>无</t>
  </si>
  <si>
    <r>
      <rPr>
        <b/>
        <sz val="10"/>
        <rFont val="宋体"/>
        <charset val="134"/>
      </rPr>
      <t>金额</t>
    </r>
    <r>
      <rPr>
        <b/>
        <sz val="10"/>
        <rFont val="Arial"/>
        <charset val="134"/>
      </rPr>
      <t>(USD)</t>
    </r>
  </si>
  <si>
    <t>RRNBSK536
工厂：依洲</t>
  </si>
  <si>
    <t>RACHEL 0093-741-251
Made in Cambodia 女士长裤
加单18</t>
  </si>
  <si>
    <t>白色吊牌HPBCGEN001-60*95mm</t>
  </si>
  <si>
    <t>白色缎带洗标CLBCGEN003*1页-60*25mm（加页码）补差数  条码页</t>
  </si>
  <si>
    <t>RRNBSK540
工厂：依洲</t>
  </si>
  <si>
    <t>RACHEL 0093-741-800
Made in Cambodia 女士长裤
加单19</t>
  </si>
  <si>
    <t>白色缎带洗标CLBCGEN003*1页-60*25mm（加页码） 补差数 条码页</t>
  </si>
  <si>
    <t>RRNBSK598
工厂：依洲</t>
  </si>
  <si>
    <t>RACHEL 0093-744-422
Made in Cambodia 女士长裤
加单2 补单</t>
  </si>
  <si>
    <t>白色缎带洗标CLBCGEN003*1页-60*25mm（加页码）条码页</t>
  </si>
  <si>
    <t>RRNBSK601
工厂：依洲</t>
  </si>
  <si>
    <t>RACHEL 0093-747-251/800
Made in Cambodia 女士长裤</t>
  </si>
  <si>
    <t>RRNBSK602
工厂：依洲</t>
  </si>
  <si>
    <t>RACHEL 0093-787-251/800
Made in Cambodia 女士长裤</t>
  </si>
  <si>
    <t>78098</t>
  </si>
  <si>
    <t>RRNBSK614
工厂：新云峰</t>
  </si>
  <si>
    <t>5095-741-812  MIEL
Made in Cambodia 女下装裤子
补单3</t>
  </si>
  <si>
    <t>腰卡WIDE LEG（BKYK25001）-88*82mm</t>
  </si>
  <si>
    <t>RRNBSK627
工厂：依洲</t>
  </si>
  <si>
    <t>RACHEL 0093-745-906
Made in Cambodia 女士长裤
补单</t>
  </si>
  <si>
    <t>RRNBSK628
工厂：依洲</t>
  </si>
  <si>
    <t>RACHEL 0093-741-251
Made in Cambodia 女士长裤
加单14  补单2</t>
  </si>
  <si>
    <t>白色缎带洗标CLBCGEN003*4页-60*25mm（加页码）251色S码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</si>
</sst>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0.0_ "/>
  </numFmts>
  <fonts count="3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Arial"/>
      <charset val="134"/>
    </font>
    <font>
      <sz val="11"/>
      <color theme="1" tint="0.0499893185216834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2"/>
      <name val="宋体"/>
      <charset val="134"/>
    </font>
    <font>
      <sz val="12"/>
      <color rgb="FFFF0000"/>
      <name val="Arial"/>
      <charset val="134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b/>
      <sz val="16"/>
      <color theme="1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8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0" borderId="0">
      <alignment horizontal="center" vertical="center"/>
    </xf>
    <xf numFmtId="0" fontId="35" fillId="0" borderId="0">
      <alignment horizontal="center" vertical="center"/>
    </xf>
    <xf numFmtId="0" fontId="35" fillId="0" borderId="0">
      <alignment horizontal="center" vertical="center"/>
    </xf>
    <xf numFmtId="0" fontId="10" fillId="0" borderId="0">
      <alignment vertical="center"/>
    </xf>
    <xf numFmtId="0" fontId="0" fillId="0" borderId="0">
      <alignment vertical="center"/>
    </xf>
    <xf numFmtId="0" fontId="35" fillId="0" borderId="0">
      <alignment horizontal="center" vertical="center"/>
    </xf>
  </cellStyleXfs>
  <cellXfs count="56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14" fontId="0" fillId="0" borderId="4" xfId="0" applyNumberFormat="1" applyFill="1" applyBorder="1" applyAlignment="1">
      <alignment horizontal="center" vertical="center"/>
    </xf>
    <xf numFmtId="14" fontId="0" fillId="0" borderId="5" xfId="0" applyNumberForma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14" fontId="0" fillId="0" borderId="6" xfId="0" applyNumberForma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4" fontId="0" fillId="0" borderId="7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7" fillId="0" borderId="0" xfId="0" applyNumberFormat="1" applyFont="1" applyFill="1" applyBorder="1" applyAlignment="1" applyProtection="1"/>
    <xf numFmtId="49" fontId="0" fillId="0" borderId="4" xfId="0" applyNumberForma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4" fontId="0" fillId="0" borderId="7" xfId="0" applyNumberFormat="1" applyFill="1" applyBorder="1" applyAlignment="1">
      <alignment vertical="center"/>
    </xf>
    <xf numFmtId="0" fontId="9" fillId="2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31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3" borderId="0" xfId="0" applyNumberFormat="1" applyFont="1" applyFill="1" applyBorder="1" applyAlignment="1" applyProtection="1">
      <alignment horizontal="center" vertical="center"/>
    </xf>
    <xf numFmtId="178" fontId="10" fillId="3" borderId="0" xfId="0" applyNumberFormat="1" applyFont="1" applyFill="1" applyAlignment="1" applyProtection="1">
      <alignment horizontal="center" vertical="center"/>
    </xf>
    <xf numFmtId="178" fontId="7" fillId="0" borderId="0" xfId="0" applyNumberFormat="1" applyFont="1" applyFill="1" applyAlignment="1" applyProtection="1">
      <alignment vertical="center"/>
    </xf>
    <xf numFmtId="0" fontId="11" fillId="0" borderId="0" xfId="0" applyNumberFormat="1" applyFont="1" applyFill="1" applyBorder="1" applyAlignment="1" applyProtection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2" fillId="4" borderId="8" xfId="0" applyFont="1" applyFill="1" applyBorder="1" applyAlignment="1">
      <alignment horizontal="center" wrapText="1"/>
    </xf>
    <xf numFmtId="0" fontId="13" fillId="4" borderId="8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58" fontId="14" fillId="4" borderId="8" xfId="0" applyNumberFormat="1" applyFont="1" applyFill="1" applyBorder="1" applyAlignment="1">
      <alignment horizontal="center" vertical="center" wrapText="1"/>
    </xf>
    <xf numFmtId="8" fontId="14" fillId="4" borderId="8" xfId="0" applyNumberFormat="1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9</xdr:row>
      <xdr:rowOff>0</xdr:rowOff>
    </xdr:from>
    <xdr:to>
      <xdr:col>5</xdr:col>
      <xdr:colOff>3582035</xdr:colOff>
      <xdr:row>14</xdr:row>
      <xdr:rowOff>13970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8390" y="1778000"/>
          <a:ext cx="3582035" cy="17475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tabSelected="1" zoomScale="115" zoomScaleNormal="115" workbookViewId="0">
      <pane ySplit="2" topLeftCell="A3" activePane="bottomLeft" state="frozen"/>
      <selection/>
      <selection pane="bottomLeft" activeCell="G11" sqref="G11"/>
    </sheetView>
  </sheetViews>
  <sheetFormatPr defaultColWidth="8.72727272727273" defaultRowHeight="15" customHeight="1"/>
  <cols>
    <col min="1" max="2" width="14.9090909090909" style="1" customWidth="1"/>
    <col min="3" max="3" width="14.5454545454545" style="1" customWidth="1"/>
    <col min="4" max="4" width="12.0909090909091" style="1" customWidth="1"/>
    <col min="5" max="5" width="31.8545454545455" style="1" customWidth="1"/>
    <col min="6" max="6" width="52.9636363636364" style="1" customWidth="1"/>
    <col min="7" max="8" width="11" style="1" customWidth="1"/>
    <col min="9" max="9" width="14.9090909090909" style="2" customWidth="1"/>
    <col min="10" max="10" width="25.8818181818182" style="1" customWidth="1"/>
    <col min="11" max="16384" width="8.72727272727273" style="1"/>
  </cols>
  <sheetData>
    <row r="1" ht="21" customHeight="1" spans="1:13">
      <c r="A1" s="3" t="s">
        <v>0</v>
      </c>
      <c r="B1" s="4"/>
      <c r="C1" s="4"/>
      <c r="D1" s="4"/>
      <c r="E1" s="4"/>
      <c r="F1" s="4"/>
      <c r="G1" s="4"/>
      <c r="H1" s="4"/>
      <c r="I1" s="5"/>
    </row>
    <row r="2" ht="14" spans="1:13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10" t="s">
        <v>9</v>
      </c>
    </row>
    <row r="3" customHeight="1" spans="1:13">
      <c r="A3" s="11">
        <v>45813</v>
      </c>
      <c r="B3" s="12">
        <v>45859</v>
      </c>
      <c r="C3" s="33" t="s">
        <v>10</v>
      </c>
      <c r="D3" s="34" t="s">
        <v>11</v>
      </c>
      <c r="E3" s="13" t="s">
        <v>12</v>
      </c>
      <c r="F3" s="35" t="s">
        <v>13</v>
      </c>
      <c r="G3" s="15">
        <v>9000</v>
      </c>
      <c r="H3" s="15">
        <v>0.35</v>
      </c>
      <c r="I3" s="16">
        <f>G3*H3</f>
        <v>3150</v>
      </c>
    </row>
    <row r="4" customHeight="1" spans="1:13">
      <c r="A4" s="11"/>
      <c r="B4" s="17"/>
      <c r="C4" s="36"/>
      <c r="D4" s="37"/>
      <c r="E4" s="13"/>
      <c r="F4" s="38" t="s">
        <v>14</v>
      </c>
      <c r="G4" s="15">
        <v>9000</v>
      </c>
      <c r="H4" s="15"/>
      <c r="I4" s="16">
        <f>G4*H4</f>
        <v>0</v>
      </c>
    </row>
    <row r="5" customHeight="1" spans="1:13">
      <c r="A5" s="11"/>
      <c r="B5" s="39">
        <v>45817</v>
      </c>
      <c r="C5" s="36"/>
      <c r="D5" s="37"/>
      <c r="E5" s="13"/>
      <c r="F5" s="15" t="s">
        <v>15</v>
      </c>
      <c r="G5" s="15">
        <f>9000*4</f>
        <v>36000</v>
      </c>
      <c r="H5" s="15">
        <v>0.042</v>
      </c>
      <c r="I5" s="16">
        <f>G5*H5</f>
        <v>1512</v>
      </c>
    </row>
    <row r="6" customHeight="1" spans="1:13">
      <c r="A6" s="11"/>
      <c r="B6" s="11">
        <v>45822</v>
      </c>
      <c r="C6" s="36"/>
      <c r="D6" s="37"/>
      <c r="E6" s="13"/>
      <c r="F6" s="13" t="s">
        <v>16</v>
      </c>
      <c r="G6" s="15">
        <v>9000</v>
      </c>
      <c r="H6" s="15">
        <v>0.137</v>
      </c>
      <c r="I6" s="16">
        <f>G6*H6</f>
        <v>1233</v>
      </c>
    </row>
    <row r="7" customHeight="1" spans="1:13">
      <c r="A7" s="11"/>
      <c r="B7" s="11"/>
      <c r="C7" s="36"/>
      <c r="D7" s="37"/>
      <c r="E7" s="13"/>
      <c r="F7" s="13" t="s">
        <v>17</v>
      </c>
      <c r="G7" s="15">
        <f>9000*1.03</f>
        <v>9270</v>
      </c>
      <c r="H7" s="15">
        <v>0.85</v>
      </c>
      <c r="I7" s="16">
        <f>G7*H7</f>
        <v>7879.5</v>
      </c>
    </row>
    <row r="8" customHeight="1" spans="1:13">
      <c r="I8" s="30">
        <f>SUM(I3:I7)</f>
        <v>13774.5</v>
      </c>
    </row>
    <row r="10" s="31" customFormat="1" ht="25.5" customHeight="1" spans="1:13">
      <c r="A10" s="40" t="s">
        <v>18</v>
      </c>
      <c r="B10" s="40"/>
      <c r="C10" s="40"/>
      <c r="D10" s="40"/>
      <c r="E10" s="40"/>
      <c r="F10" s="41"/>
      <c r="G10" s="41"/>
      <c r="H10" s="41"/>
    </row>
    <row r="11" s="31" customFormat="1" ht="25.5" customHeight="1" spans="1:13">
      <c r="A11" s="40"/>
      <c r="B11" s="40"/>
      <c r="C11" s="40"/>
      <c r="D11" s="40"/>
      <c r="E11" s="40"/>
      <c r="F11" s="41"/>
      <c r="G11" s="41"/>
      <c r="H11" s="41"/>
    </row>
    <row r="12" s="31" customFormat="1" ht="17.5" spans="1:13">
      <c r="A12" s="40"/>
      <c r="B12" s="40"/>
      <c r="C12" s="40"/>
      <c r="D12" s="40"/>
      <c r="E12" s="40"/>
      <c r="F12" s="41"/>
      <c r="G12" s="41"/>
      <c r="H12" s="41"/>
      <c r="K12" s="42"/>
      <c r="L12" s="43"/>
      <c r="M12" s="43"/>
    </row>
    <row r="13" s="32" customFormat="1" ht="24" customHeight="1" spans="1:13">
      <c r="A13" s="44" t="s">
        <v>19</v>
      </c>
      <c r="B13" s="44" t="s">
        <v>20</v>
      </c>
      <c r="C13" s="44" t="s">
        <v>21</v>
      </c>
      <c r="D13" s="44" t="s">
        <v>22</v>
      </c>
      <c r="E13" s="45" t="s">
        <v>23</v>
      </c>
      <c r="G13" s="46"/>
      <c r="H13" s="46"/>
      <c r="I13" s="47"/>
    </row>
    <row r="14" s="1" customFormat="1" ht="44" customHeight="1" spans="1:13">
      <c r="A14" s="48" t="s">
        <v>24</v>
      </c>
      <c r="B14" s="48">
        <v>72270</v>
      </c>
      <c r="C14" s="48" t="s">
        <v>25</v>
      </c>
      <c r="D14" s="48">
        <v>13774.5</v>
      </c>
      <c r="E14" s="49" t="s">
        <v>26</v>
      </c>
      <c r="F14" s="48"/>
      <c r="I14" s="2"/>
    </row>
    <row r="18" ht="41" customHeight="1" spans="1:10">
      <c r="A18" s="50" t="s">
        <v>27</v>
      </c>
      <c r="B18" s="50"/>
      <c r="C18" s="50"/>
      <c r="D18" s="50"/>
      <c r="E18" s="50"/>
      <c r="F18" s="50"/>
      <c r="G18" s="50"/>
      <c r="H18" s="50"/>
      <c r="I18" s="50"/>
      <c r="J18" s="50"/>
    </row>
    <row r="19" ht="57" customHeight="1" spans="1:10">
      <c r="A19" s="51" t="s">
        <v>28</v>
      </c>
      <c r="B19" s="51" t="s">
        <v>29</v>
      </c>
      <c r="C19" s="51" t="s">
        <v>30</v>
      </c>
      <c r="D19" s="51" t="s">
        <v>31</v>
      </c>
      <c r="E19" s="51" t="s">
        <v>32</v>
      </c>
      <c r="F19" s="51" t="s">
        <v>33</v>
      </c>
      <c r="G19" s="51" t="s">
        <v>34</v>
      </c>
      <c r="H19" s="51" t="s">
        <v>35</v>
      </c>
      <c r="I19" s="51" t="s">
        <v>36</v>
      </c>
      <c r="J19" s="51" t="s">
        <v>23</v>
      </c>
    </row>
    <row r="20" ht="55" customHeight="1" spans="1:10">
      <c r="A20" s="52">
        <v>1</v>
      </c>
      <c r="B20" s="53">
        <v>46001</v>
      </c>
      <c r="C20" s="51" t="s">
        <v>37</v>
      </c>
      <c r="D20" s="51" t="s">
        <v>38</v>
      </c>
      <c r="E20" s="51" t="s">
        <v>24</v>
      </c>
      <c r="F20" s="51" t="s">
        <v>39</v>
      </c>
      <c r="G20" s="51" t="s">
        <v>25</v>
      </c>
      <c r="H20" s="51">
        <v>72270</v>
      </c>
      <c r="I20" s="54">
        <v>13774.5</v>
      </c>
      <c r="J20" s="55" t="s">
        <v>26</v>
      </c>
    </row>
  </sheetData>
  <autoFilter xmlns:etc="http://www.wps.cn/officeDocument/2017/etCustomData" ref="B1:I8" etc:filterBottomFollowUsedRange="0">
    <extLst/>
  </autoFilter>
  <mergeCells count="11">
    <mergeCell ref="A1:I1"/>
    <mergeCell ref="K12:L12"/>
    <mergeCell ref="A18:J18"/>
    <mergeCell ref="A3:A7"/>
    <mergeCell ref="B3:B4"/>
    <mergeCell ref="B6:B7"/>
    <mergeCell ref="C3:C7"/>
    <mergeCell ref="D3:D7"/>
    <mergeCell ref="E3:E7"/>
    <mergeCell ref="H3:H4"/>
    <mergeCell ref="A10:E12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zoomScale="85" zoomScaleNormal="85" workbookViewId="0">
      <pane ySplit="2" topLeftCell="A3" activePane="bottomLeft" state="frozen"/>
      <selection/>
      <selection pane="bottomLeft" activeCell="F17" sqref="F17"/>
    </sheetView>
  </sheetViews>
  <sheetFormatPr defaultColWidth="8.72727272727273" defaultRowHeight="15" customHeight="1"/>
  <cols>
    <col min="1" max="2" width="14.9090909090909" style="1" customWidth="1"/>
    <col min="3" max="3" width="14.5454545454545" style="1" customWidth="1"/>
    <col min="4" max="4" width="16.7909090909091" style="1" customWidth="1"/>
    <col min="5" max="5" width="36.7272727272727" style="1" customWidth="1"/>
    <col min="6" max="6" width="65.0181818181818" style="1" customWidth="1"/>
    <col min="7" max="8" width="11" style="1" customWidth="1"/>
    <col min="9" max="9" width="14.9090909090909" style="2" customWidth="1"/>
    <col min="10" max="10" width="17.3636363636364" style="1" customWidth="1"/>
    <col min="11" max="16384" width="8.72727272727273" style="1"/>
  </cols>
  <sheetData>
    <row r="1" customHeight="1" spans="1:9">
      <c r="A1" s="3" t="s">
        <v>0</v>
      </c>
      <c r="B1" s="4"/>
      <c r="C1" s="4"/>
      <c r="D1" s="4"/>
      <c r="E1" s="4"/>
      <c r="F1" s="4"/>
      <c r="G1" s="4"/>
      <c r="H1" s="4"/>
      <c r="I1" s="5"/>
    </row>
    <row r="2" customHeight="1" spans="1:9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10" t="s">
        <v>40</v>
      </c>
    </row>
    <row r="3" customHeight="1" spans="1:9">
      <c r="A3" s="11">
        <v>45806</v>
      </c>
      <c r="B3" s="12">
        <v>45856</v>
      </c>
      <c r="C3" s="13">
        <v>26262</v>
      </c>
      <c r="D3" s="14" t="s">
        <v>41</v>
      </c>
      <c r="E3" s="13" t="s">
        <v>42</v>
      </c>
      <c r="F3" s="13" t="s">
        <v>43</v>
      </c>
      <c r="G3" s="15">
        <v>12341</v>
      </c>
      <c r="H3" s="15">
        <v>0.05</v>
      </c>
      <c r="I3" s="16">
        <f>G3*H3</f>
        <v>617.05</v>
      </c>
    </row>
    <row r="4" customHeight="1" spans="1:9">
      <c r="A4" s="11"/>
      <c r="B4" s="17"/>
      <c r="C4" s="13"/>
      <c r="D4" s="18"/>
      <c r="E4" s="13"/>
      <c r="F4" s="15" t="s">
        <v>14</v>
      </c>
      <c r="G4" s="15">
        <v>12341</v>
      </c>
      <c r="H4" s="15"/>
      <c r="I4" s="16">
        <v>0</v>
      </c>
    </row>
    <row r="5" customHeight="1" spans="1:9">
      <c r="A5" s="11"/>
      <c r="B5" s="19">
        <v>45817</v>
      </c>
      <c r="C5" s="13"/>
      <c r="D5" s="18"/>
      <c r="E5" s="13"/>
      <c r="F5" s="15" t="s">
        <v>15</v>
      </c>
      <c r="G5" s="15">
        <f>15944*4</f>
        <v>63776</v>
      </c>
      <c r="H5" s="15">
        <v>0.0072</v>
      </c>
      <c r="I5" s="16">
        <f t="shared" ref="I4:I9" si="0">G5*H5</f>
        <v>459.1872</v>
      </c>
    </row>
    <row r="6" customHeight="1" spans="1:9">
      <c r="A6" s="11"/>
      <c r="B6" s="19"/>
      <c r="C6" s="13"/>
      <c r="D6" s="18"/>
      <c r="E6" s="13"/>
      <c r="F6" s="13" t="s">
        <v>16</v>
      </c>
      <c r="G6" s="15">
        <v>15920</v>
      </c>
      <c r="H6" s="15">
        <v>0.024</v>
      </c>
      <c r="I6" s="16">
        <f t="shared" si="0"/>
        <v>382.08</v>
      </c>
    </row>
    <row r="7" customHeight="1" spans="1:9">
      <c r="A7" s="11"/>
      <c r="B7" s="19">
        <v>45846</v>
      </c>
      <c r="C7" s="13"/>
      <c r="D7" s="18"/>
      <c r="E7" s="13"/>
      <c r="F7" s="15" t="s">
        <v>44</v>
      </c>
      <c r="G7" s="15">
        <f>3349</f>
        <v>3349</v>
      </c>
      <c r="H7" s="15">
        <v>0.0072</v>
      </c>
      <c r="I7" s="16">
        <f t="shared" si="0"/>
        <v>24.1128</v>
      </c>
    </row>
    <row r="8" customHeight="1" spans="1:9">
      <c r="A8" s="11"/>
      <c r="B8" s="19"/>
      <c r="C8" s="13"/>
      <c r="D8" s="18"/>
      <c r="E8" s="13"/>
      <c r="F8" s="13" t="s">
        <v>16</v>
      </c>
      <c r="G8" s="15">
        <v>3349</v>
      </c>
      <c r="H8" s="15">
        <v>0.024</v>
      </c>
      <c r="I8" s="16">
        <f t="shared" si="0"/>
        <v>80.376</v>
      </c>
    </row>
    <row r="9" customHeight="1" spans="1:9">
      <c r="A9" s="11">
        <v>45806</v>
      </c>
      <c r="B9" s="12">
        <v>45856</v>
      </c>
      <c r="C9" s="13">
        <v>26261</v>
      </c>
      <c r="D9" s="14" t="s">
        <v>45</v>
      </c>
      <c r="E9" s="13" t="s">
        <v>46</v>
      </c>
      <c r="F9" s="13" t="s">
        <v>43</v>
      </c>
      <c r="G9" s="15">
        <v>16259</v>
      </c>
      <c r="H9" s="15">
        <v>0.05</v>
      </c>
      <c r="I9" s="16">
        <f t="shared" si="0"/>
        <v>812.95</v>
      </c>
    </row>
    <row r="10" customHeight="1" spans="1:9">
      <c r="A10" s="11"/>
      <c r="B10" s="17"/>
      <c r="C10" s="13"/>
      <c r="D10" s="18"/>
      <c r="E10" s="13"/>
      <c r="F10" s="15" t="s">
        <v>14</v>
      </c>
      <c r="G10" s="15">
        <v>16259</v>
      </c>
      <c r="H10" s="15"/>
      <c r="I10" s="16">
        <v>0</v>
      </c>
    </row>
    <row r="11" customHeight="1" spans="1:9">
      <c r="A11" s="11"/>
      <c r="B11" s="19">
        <v>45817</v>
      </c>
      <c r="C11" s="13"/>
      <c r="D11" s="18"/>
      <c r="E11" s="13"/>
      <c r="F11" s="15" t="s">
        <v>15</v>
      </c>
      <c r="G11" s="15">
        <f>8578*4</f>
        <v>34312</v>
      </c>
      <c r="H11" s="15">
        <v>0.0072</v>
      </c>
      <c r="I11" s="16">
        <f t="shared" ref="I11:I14" si="1">G11*H11</f>
        <v>247.0464</v>
      </c>
    </row>
    <row r="12" customHeight="1" spans="1:9">
      <c r="A12" s="11"/>
      <c r="B12" s="19"/>
      <c r="C12" s="13"/>
      <c r="D12" s="18"/>
      <c r="E12" s="13"/>
      <c r="F12" s="13" t="s">
        <v>16</v>
      </c>
      <c r="G12" s="15">
        <v>5629</v>
      </c>
      <c r="H12" s="15">
        <v>0.024</v>
      </c>
      <c r="I12" s="16">
        <f t="shared" si="1"/>
        <v>135.096</v>
      </c>
    </row>
    <row r="13" customHeight="1" spans="1:9">
      <c r="A13" s="11"/>
      <c r="B13" s="19">
        <v>45846</v>
      </c>
      <c r="C13" s="13"/>
      <c r="D13" s="18"/>
      <c r="E13" s="13"/>
      <c r="F13" s="15" t="s">
        <v>47</v>
      </c>
      <c r="G13" s="15">
        <f>5698</f>
        <v>5698</v>
      </c>
      <c r="H13" s="15">
        <v>0.0072</v>
      </c>
      <c r="I13" s="16">
        <f t="shared" si="1"/>
        <v>41.0256</v>
      </c>
    </row>
    <row r="14" customHeight="1" spans="1:9">
      <c r="A14" s="11"/>
      <c r="B14" s="17"/>
      <c r="C14" s="13"/>
      <c r="D14" s="18"/>
      <c r="E14" s="13"/>
      <c r="F14" s="13" t="s">
        <v>16</v>
      </c>
      <c r="G14" s="15">
        <v>5698</v>
      </c>
      <c r="H14" s="15">
        <v>0.024</v>
      </c>
      <c r="I14" s="16">
        <f t="shared" si="1"/>
        <v>136.752</v>
      </c>
    </row>
    <row r="15" customHeight="1" spans="1:9">
      <c r="A15" s="11">
        <v>45838</v>
      </c>
      <c r="B15" s="12">
        <v>45840</v>
      </c>
      <c r="C15" s="20">
        <v>81444</v>
      </c>
      <c r="D15" s="14" t="s">
        <v>48</v>
      </c>
      <c r="E15" s="13" t="s">
        <v>49</v>
      </c>
      <c r="F15" s="13" t="s">
        <v>43</v>
      </c>
      <c r="G15" s="15">
        <v>2661</v>
      </c>
      <c r="H15" s="15">
        <v>0.03</v>
      </c>
      <c r="I15" s="16">
        <v>79.83</v>
      </c>
    </row>
    <row r="16" customHeight="1" spans="1:9">
      <c r="A16" s="11"/>
      <c r="B16" s="17"/>
      <c r="C16" s="20"/>
      <c r="D16" s="18"/>
      <c r="E16" s="13"/>
      <c r="F16" s="15" t="s">
        <v>50</v>
      </c>
      <c r="G16" s="15">
        <v>2661</v>
      </c>
      <c r="H16" s="15">
        <v>0.0072</v>
      </c>
      <c r="I16" s="16">
        <v>19.1592</v>
      </c>
    </row>
    <row r="17" customHeight="1" spans="1:9">
      <c r="A17" s="12">
        <v>45839</v>
      </c>
      <c r="B17" s="12">
        <v>45840</v>
      </c>
      <c r="C17" s="21">
        <v>82968</v>
      </c>
      <c r="D17" s="22" t="s">
        <v>51</v>
      </c>
      <c r="E17" s="13" t="s">
        <v>52</v>
      </c>
      <c r="F17" s="20" t="s">
        <v>43</v>
      </c>
      <c r="G17" s="15">
        <v>4000</v>
      </c>
      <c r="H17" s="15">
        <v>0.05</v>
      </c>
      <c r="I17" s="16">
        <v>200</v>
      </c>
    </row>
    <row r="18" customHeight="1" spans="1:9">
      <c r="A18" s="19"/>
      <c r="B18" s="19"/>
      <c r="C18" s="23"/>
      <c r="D18" s="24"/>
      <c r="E18" s="13"/>
      <c r="F18" s="15" t="s">
        <v>14</v>
      </c>
      <c r="G18" s="15">
        <v>4000</v>
      </c>
      <c r="H18" s="15"/>
      <c r="I18" s="16">
        <v>0</v>
      </c>
    </row>
    <row r="19" customHeight="1" spans="1:9">
      <c r="A19" s="19"/>
      <c r="B19" s="19"/>
      <c r="C19" s="23"/>
      <c r="D19" s="24"/>
      <c r="E19" s="13"/>
      <c r="F19" s="25" t="s">
        <v>15</v>
      </c>
      <c r="G19" s="15">
        <v>16000</v>
      </c>
      <c r="H19" s="15">
        <v>0.0072</v>
      </c>
      <c r="I19" s="16">
        <v>115.2</v>
      </c>
    </row>
    <row r="20" customHeight="1" spans="1:9">
      <c r="A20" s="17"/>
      <c r="B20" s="17"/>
      <c r="C20" s="23"/>
      <c r="D20" s="26"/>
      <c r="E20" s="13"/>
      <c r="F20" s="20" t="s">
        <v>16</v>
      </c>
      <c r="G20" s="15">
        <v>4000</v>
      </c>
      <c r="H20" s="15">
        <v>0.024</v>
      </c>
      <c r="I20" s="16">
        <v>96</v>
      </c>
    </row>
    <row r="21" customHeight="1" spans="1:9">
      <c r="A21" s="12">
        <v>45839</v>
      </c>
      <c r="B21" s="12">
        <v>45840</v>
      </c>
      <c r="C21" s="21">
        <v>82969</v>
      </c>
      <c r="D21" s="22" t="s">
        <v>53</v>
      </c>
      <c r="E21" s="13" t="s">
        <v>54</v>
      </c>
      <c r="F21" s="20" t="s">
        <v>43</v>
      </c>
      <c r="G21" s="15">
        <v>2000</v>
      </c>
      <c r="H21" s="15">
        <v>0.05</v>
      </c>
      <c r="I21" s="16">
        <v>100</v>
      </c>
    </row>
    <row r="22" customHeight="1" spans="1:9">
      <c r="A22" s="19"/>
      <c r="B22" s="19"/>
      <c r="C22" s="23"/>
      <c r="D22" s="24"/>
      <c r="E22" s="13"/>
      <c r="F22" s="15" t="s">
        <v>14</v>
      </c>
      <c r="G22" s="15">
        <v>2000</v>
      </c>
      <c r="H22" s="15"/>
      <c r="I22" s="16">
        <v>0</v>
      </c>
    </row>
    <row r="23" customHeight="1" spans="1:9">
      <c r="A23" s="19"/>
      <c r="B23" s="19"/>
      <c r="C23" s="23"/>
      <c r="D23" s="24"/>
      <c r="E23" s="13"/>
      <c r="F23" s="25" t="s">
        <v>15</v>
      </c>
      <c r="G23" s="15">
        <v>8000</v>
      </c>
      <c r="H23" s="15">
        <v>0.0072</v>
      </c>
      <c r="I23" s="16">
        <v>57.6</v>
      </c>
    </row>
    <row r="24" customHeight="1" spans="1:9">
      <c r="A24" s="17"/>
      <c r="B24" s="17"/>
      <c r="C24" s="23"/>
      <c r="D24" s="26"/>
      <c r="E24" s="13"/>
      <c r="F24" s="20" t="s">
        <v>16</v>
      </c>
      <c r="G24" s="15">
        <v>2000</v>
      </c>
      <c r="H24" s="15">
        <v>0.024</v>
      </c>
      <c r="I24" s="16">
        <v>48</v>
      </c>
    </row>
    <row r="25" customHeight="1" spans="1:9">
      <c r="A25" s="11">
        <v>45845</v>
      </c>
      <c r="B25" s="11">
        <v>45847</v>
      </c>
      <c r="C25" s="27" t="s">
        <v>55</v>
      </c>
      <c r="D25" s="14" t="s">
        <v>56</v>
      </c>
      <c r="E25" s="13" t="s">
        <v>57</v>
      </c>
      <c r="F25" s="13" t="s">
        <v>13</v>
      </c>
      <c r="G25" s="15">
        <v>190</v>
      </c>
      <c r="H25" s="28">
        <v>0.03</v>
      </c>
      <c r="I25" s="29">
        <v>5.7</v>
      </c>
    </row>
    <row r="26" customHeight="1" spans="1:9">
      <c r="A26" s="11"/>
      <c r="B26" s="19">
        <v>45848</v>
      </c>
      <c r="C26" s="27"/>
      <c r="D26" s="14"/>
      <c r="E26" s="13"/>
      <c r="F26" s="15" t="s">
        <v>58</v>
      </c>
      <c r="G26" s="15">
        <v>190</v>
      </c>
      <c r="H26" s="15">
        <v>0.0317</v>
      </c>
      <c r="I26" s="16">
        <v>6.023</v>
      </c>
    </row>
    <row r="27" customHeight="1" spans="1:9">
      <c r="A27" s="11">
        <v>45849</v>
      </c>
      <c r="B27" s="12">
        <v>45850</v>
      </c>
      <c r="C27" s="20"/>
      <c r="D27" s="14" t="s">
        <v>59</v>
      </c>
      <c r="E27" s="13" t="s">
        <v>60</v>
      </c>
      <c r="F27" s="13" t="s">
        <v>43</v>
      </c>
      <c r="G27" s="15">
        <v>350</v>
      </c>
      <c r="H27" s="15">
        <v>0.03</v>
      </c>
      <c r="I27" s="16">
        <v>10.5</v>
      </c>
    </row>
    <row r="28" customHeight="1" spans="1:9">
      <c r="A28" s="11">
        <v>45849</v>
      </c>
      <c r="B28" s="12">
        <v>45854</v>
      </c>
      <c r="C28" s="13"/>
      <c r="D28" s="14" t="s">
        <v>61</v>
      </c>
      <c r="E28" s="13" t="s">
        <v>62</v>
      </c>
      <c r="F28" s="13" t="s">
        <v>43</v>
      </c>
      <c r="G28" s="15">
        <v>8900</v>
      </c>
      <c r="H28" s="15">
        <v>0.03</v>
      </c>
      <c r="I28" s="16">
        <v>267</v>
      </c>
    </row>
    <row r="29" customHeight="1" spans="1:9">
      <c r="A29" s="11"/>
      <c r="B29" s="17"/>
      <c r="C29" s="13"/>
      <c r="D29" s="18"/>
      <c r="E29" s="13"/>
      <c r="F29" s="15" t="s">
        <v>63</v>
      </c>
      <c r="G29" s="15">
        <v>8000</v>
      </c>
      <c r="H29" s="15">
        <v>0.0072</v>
      </c>
      <c r="I29" s="16">
        <v>57.6</v>
      </c>
    </row>
    <row r="30" customHeight="1" spans="1:9">
      <c r="I30" s="30">
        <f>SUM(I3:I29)</f>
        <v>3998.2882</v>
      </c>
    </row>
  </sheetData>
  <autoFilter xmlns:etc="http://www.wps.cn/officeDocument/2017/etCustomData" ref="B1:I30" etc:filterBottomFollowUsedRange="0">
    <extLst/>
  </autoFilter>
  <mergeCells count="43">
    <mergeCell ref="A1:I1"/>
    <mergeCell ref="A3:A8"/>
    <mergeCell ref="A9:A14"/>
    <mergeCell ref="A15:A16"/>
    <mergeCell ref="A17:A20"/>
    <mergeCell ref="A21:A24"/>
    <mergeCell ref="A25:A26"/>
    <mergeCell ref="A28:A29"/>
    <mergeCell ref="B3:B4"/>
    <mergeCell ref="B5:B6"/>
    <mergeCell ref="B7:B8"/>
    <mergeCell ref="B9:B10"/>
    <mergeCell ref="B11:B12"/>
    <mergeCell ref="B13:B14"/>
    <mergeCell ref="B15:B16"/>
    <mergeCell ref="B17:B20"/>
    <mergeCell ref="B21:B24"/>
    <mergeCell ref="B28:B29"/>
    <mergeCell ref="C3:C8"/>
    <mergeCell ref="C9:C14"/>
    <mergeCell ref="C15:C16"/>
    <mergeCell ref="C17:C20"/>
    <mergeCell ref="C21:C24"/>
    <mergeCell ref="C25:C26"/>
    <mergeCell ref="C28:C29"/>
    <mergeCell ref="D3:D8"/>
    <mergeCell ref="D9:D14"/>
    <mergeCell ref="D15:D16"/>
    <mergeCell ref="D17:D20"/>
    <mergeCell ref="D21:D24"/>
    <mergeCell ref="D25:D26"/>
    <mergeCell ref="D28:D29"/>
    <mergeCell ref="E3:E8"/>
    <mergeCell ref="E9:E14"/>
    <mergeCell ref="E15:E16"/>
    <mergeCell ref="E17:E20"/>
    <mergeCell ref="E21:E24"/>
    <mergeCell ref="E25:E26"/>
    <mergeCell ref="E28:E29"/>
    <mergeCell ref="H3:H4"/>
    <mergeCell ref="H9:H10"/>
    <mergeCell ref="H17:H18"/>
    <mergeCell ref="H21:H2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国内做货-人民币-已开</vt:lpstr>
      <vt:lpstr>国外做货-美金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许琴</cp:lastModifiedBy>
  <dcterms:created xsi:type="dcterms:W3CDTF">2017-08-21T10:11:00Z</dcterms:created>
  <dcterms:modified xsi:type="dcterms:W3CDTF">2025-12-10T06:18:07Z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213663926A4F49FA831613D7D0AFBCBA_13</vt:lpwstr>
  </property>
  <property fmtid="{D5CDD505-2E9C-101B-9397-08002B2CF9AE}" pid="4" name="CalculationRule">
    <vt:i4>0</vt:i4>
  </property>
</Properties>
</file>