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" activeTab="2"/>
  </bookViews>
  <sheets>
    <sheet name="2月" sheetId="15" state="hidden" r:id="rId1"/>
    <sheet name="3.12" sheetId="14" state="hidden" r:id="rId2"/>
    <sheet name="对账单" sheetId="16" r:id="rId3"/>
  </sheets>
  <definedNames>
    <definedName name="_xlnm._FilterDatabase" localSheetId="1" hidden="1">'3.12'!$I$1:$I$68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<sst xmlns="http://schemas.openxmlformats.org/spreadsheetml/2006/main" count="313" uniqueCount="135">
  <si>
    <t>上海全科对账单-Recall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</si>
  <si>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</si>
  <si>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</si>
  <si>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</si>
  <si>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</si>
  <si>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</si>
  <si>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</si>
  <si>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</si>
  <si>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</si>
  <si>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</si>
  <si>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</si>
  <si>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</si>
  <si>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</si>
  <si>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</si>
  <si>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上海全科</t>
  </si>
  <si>
    <t>方玉淑</t>
  </si>
  <si>
    <t>RC-48069</t>
  </si>
  <si>
    <t>/</t>
  </si>
  <si>
    <t>RQKZH0159</t>
  </si>
  <si>
    <t>4150-088-250/052</t>
  </si>
  <si>
    <t>13标（1页）洗标</t>
  </si>
  <si>
    <t>13洗标环保页</t>
  </si>
  <si>
    <t>4150-091-052/250</t>
  </si>
  <si>
    <t>4150-900-052</t>
  </si>
  <si>
    <t>4150-088/4150-091</t>
  </si>
  <si>
    <t>新版4标主标made in cambodia</t>
  </si>
  <si>
    <t>RC-49589</t>
  </si>
  <si>
    <t>PO26187/26186</t>
  </si>
  <si>
    <t>RQKZH0161</t>
  </si>
  <si>
    <t>家纺</t>
  </si>
  <si>
    <t>11标前卡115*95mm</t>
  </si>
  <si>
    <t>12标后卡115*95mm</t>
  </si>
  <si>
    <t>14标RFID贴纸48*30mm不可移</t>
  </si>
  <si>
    <t>额外4%RFID贴纸</t>
  </si>
  <si>
    <t>红蓝价格贴ZAHSKL1102+ZAHSKL1101</t>
  </si>
  <si>
    <t>PO26188/26189</t>
  </si>
  <si>
    <t>4150-089-052/250</t>
  </si>
  <si>
    <t>PO26190/26191</t>
  </si>
  <si>
    <t>PO26192/26193</t>
  </si>
  <si>
    <t>4150-900-052/250</t>
  </si>
  <si>
    <t>发票1</t>
  </si>
  <si>
    <t>TT001</t>
  </si>
  <si>
    <t>发票2</t>
  </si>
  <si>
    <t>TT002</t>
  </si>
  <si>
    <t>发票3</t>
  </si>
  <si>
    <t>洗标</t>
  </si>
  <si>
    <t>之前Grace多开多付款</t>
  </si>
  <si>
    <t>环保标</t>
  </si>
  <si>
    <t>RC-50733</t>
  </si>
  <si>
    <t>PO26837/26838</t>
  </si>
  <si>
    <t>RQKZH0162</t>
  </si>
  <si>
    <t>0064-093-052/250</t>
  </si>
  <si>
    <t>床裙</t>
  </si>
  <si>
    <t>13标（2页）洗标</t>
  </si>
  <si>
    <t>RC-50605</t>
  </si>
  <si>
    <t>PO26801、26883、26988</t>
  </si>
  <si>
    <t>RQKZH0163</t>
  </si>
  <si>
    <t>4194-008-250-64</t>
  </si>
  <si>
    <t>9标吊牌105*52mm含价格贴</t>
  </si>
  <si>
    <t>4194-008-052-64</t>
  </si>
  <si>
    <t>4194-008-802-64</t>
  </si>
  <si>
    <t>PO27076、27077</t>
  </si>
  <si>
    <t>1150-008-712-70</t>
  </si>
  <si>
    <t>米黄色21cm吊粒</t>
  </si>
  <si>
    <t>RC-50488</t>
  </si>
  <si>
    <t>PO27060、27062</t>
  </si>
  <si>
    <t>RQKZH0164</t>
  </si>
  <si>
    <t>3100-900-712</t>
  </si>
  <si>
    <t>PO27059、27064</t>
  </si>
  <si>
    <t>3100-091-712</t>
  </si>
  <si>
    <t>PO27058、27061</t>
  </si>
  <si>
    <t>3100-089-712</t>
  </si>
  <si>
    <t>PO27057、27063</t>
  </si>
  <si>
    <t>3100-088-712</t>
  </si>
  <si>
    <t>RC-51409</t>
  </si>
  <si>
    <t>RQKZH0168</t>
  </si>
  <si>
    <t>4150-088-250-16</t>
  </si>
  <si>
    <t>4150-900-250-12</t>
  </si>
  <si>
    <t>4150-900-250-17</t>
  </si>
  <si>
    <t>4150-900-250-18</t>
  </si>
  <si>
    <t>4150-091-250-28</t>
  </si>
  <si>
    <t>开发票</t>
  </si>
  <si>
    <t xml:space="preserve">发票1 </t>
  </si>
  <si>
    <t>TT003</t>
  </si>
  <si>
    <t xml:space="preserve">发票2 </t>
  </si>
  <si>
    <t>75938个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</si>
  <si>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</si>
  <si>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</si>
  <si>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</si>
  <si>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</si>
  <si>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</si>
  <si>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</si>
  <si>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</si>
  <si>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</si>
  <si>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</si>
  <si>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</si>
  <si>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</si>
  <si>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上海全科企业发展有限公司</t>
  </si>
  <si>
    <t>见附件tt003</t>
  </si>
  <si>
    <t>无</t>
  </si>
  <si>
    <t>pcs</t>
  </si>
  <si>
    <t>Chance Chen</t>
  </si>
  <si>
    <t>RC-110552</t>
  </si>
  <si>
    <t>RSHQKZH0154
快递箱（袋）上注明上海全科，不要留zarahome的logo</t>
  </si>
  <si>
    <t>5299/021/514/54</t>
  </si>
  <si>
    <t>桌布</t>
  </si>
  <si>
    <t>红蓝价格贴ZHSK25013+ZHSK25014</t>
  </si>
  <si>
    <t>4标主标新纯棉made in  VIETNAM  ZHPRL24015</t>
  </si>
  <si>
    <t>13标（1页）胶带洗标ZHCRI25005</t>
  </si>
  <si>
    <t>ZHRFCL25002芯片洗标胶带60*25mm</t>
  </si>
  <si>
    <t>15标-56（6/8人）31*56（ZHHTP25019）</t>
  </si>
  <si>
    <t>21cm浅黄色棉蜡绳ZHLOP25007</t>
  </si>
  <si>
    <t>5299/021/514/84</t>
  </si>
  <si>
    <t>15标-57（8/10人）31*56（ZHHTP25019）</t>
  </si>
  <si>
    <t>5299/022/514/58</t>
  </si>
  <si>
    <t>餐巾napkin</t>
  </si>
  <si>
    <t>13洗标环保页（胶带）ZHCRI25006</t>
  </si>
  <si>
    <t>10标腰封ZHYF24009（280*70mm）</t>
  </si>
  <si>
    <t>S25110580</t>
  </si>
  <si>
    <t>RSHQKZH0161
快递箱（袋）上注明上海全科，不要留zarahome的logo</t>
  </si>
  <si>
    <t>5292/021/710/54</t>
  </si>
  <si>
    <t>9标吊牌105*52mm含价格贴 ZHXDP24017</t>
  </si>
  <si>
    <t>红蓝价格贴 ZHSK25013+ZHSK25014</t>
  </si>
  <si>
    <t>13标（2页）胶带洗标 ZHCRI25005</t>
  </si>
  <si>
    <t>芯片洗标胶带60*25mm ZHRFCL25002</t>
  </si>
  <si>
    <t>额外5%芯片洗标 ZHRFCL25002</t>
  </si>
  <si>
    <t>15标-56（6/8人）31*56 ZHHTP25019</t>
  </si>
  <si>
    <t>21cm浅黄色棉蜡绳 ZHLOP25007</t>
  </si>
  <si>
    <t>5292/022/710/58</t>
  </si>
  <si>
    <t>10标腰封280*70mm ZHYF24009</t>
  </si>
  <si>
    <t>14标RFID贴纸48*30mm不可移 ZHRFS24016</t>
  </si>
  <si>
    <t>额外4%RFID贴纸 ZHRFS24016</t>
  </si>
  <si>
    <t>前后卡，贴纸，主标、洗标、吊牌</t>
  </si>
  <si>
    <t>见对账明细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</si>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</sst>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#,##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70C0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79" fontId="1" fillId="4" borderId="0" xfId="0" applyNumberFormat="1" applyFont="1" applyFill="1" applyAlignment="1">
      <alignment horizontal="center" vertical="center"/>
    </xf>
    <xf numFmtId="179" fontId="0" fillId="0" borderId="0" xfId="0" applyNumberForma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horizontal="center" vertical="center"/>
    </xf>
    <xf numFmtId="0" fontId="7" fillId="5" borderId="0" xfId="0" applyFont="1" applyFill="1">
      <alignment vertical="center"/>
    </xf>
    <xf numFmtId="179" fontId="1" fillId="5" borderId="0" xfId="0" applyNumberFormat="1" applyFont="1" applyFill="1" applyAlignment="1">
      <alignment horizontal="center" vertical="center"/>
    </xf>
    <xf numFmtId="179" fontId="7" fillId="5" borderId="0" xfId="0" applyNumberFormat="1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zoomScale="60" zoomScaleNormal="60" topLeftCell="C26" workbookViewId="0">
      <selection activeCell="V41" sqref="V41"/>
    </sheetView>
  </sheetViews>
  <sheetFormatPr defaultColWidth="9" defaultRowHeight="14"/>
  <cols>
    <col min="1" max="1" width="8.36363636363636" style="1" customWidth="1"/>
    <col min="2" max="2" width="11.3636363636364" style="1" customWidth="1"/>
    <col min="3" max="3" width="8.36363636363636" style="1" customWidth="1"/>
    <col min="4" max="4" width="19.6363636363636" style="1" customWidth="1"/>
    <col min="5" max="5" width="12.8181818181818" style="1" customWidth="1"/>
    <col min="6" max="6" width="16.6363636363636" style="1" customWidth="1"/>
    <col min="7" max="7" width="19" style="1" customWidth="1"/>
    <col min="8" max="8" width="11.3636363636364" style="1" customWidth="1"/>
    <col min="9" max="9" width="37.2727272727273" style="1" customWidth="1"/>
    <col min="10" max="10" width="12.0909090909091" style="1" customWidth="1"/>
    <col min="11" max="11" width="11.4545454545455" style="1" customWidth="1"/>
    <col min="12" max="12" width="15.3636363636364" style="1" customWidth="1"/>
    <col min="13" max="18" width="9" style="1"/>
    <col min="19" max="19" width="13.3636363636364" style="1" customWidth="1"/>
    <col min="20" max="16384" width="9" style="1"/>
  </cols>
  <sheetData>
    <row r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34" customHeight="1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22" t="s">
        <v>9</v>
      </c>
      <c r="J2" s="22" t="s">
        <v>10</v>
      </c>
      <c r="K2" s="23" t="s">
        <v>11</v>
      </c>
      <c r="L2" s="24" t="s">
        <v>12</v>
      </c>
      <c r="M2" s="18" t="s">
        <v>13</v>
      </c>
    </row>
    <row r="3" ht="34" customHeight="1" spans="1:13">
      <c r="A3" s="36" t="s">
        <v>14</v>
      </c>
      <c r="B3" s="37">
        <v>45287</v>
      </c>
      <c r="C3" s="38" t="s">
        <v>15</v>
      </c>
      <c r="D3" s="38" t="s">
        <v>16</v>
      </c>
      <c r="E3" s="40" t="s">
        <v>17</v>
      </c>
      <c r="F3" s="36" t="s">
        <v>18</v>
      </c>
      <c r="G3" s="36" t="s">
        <v>19</v>
      </c>
      <c r="H3" s="40" t="s">
        <v>17</v>
      </c>
      <c r="I3" s="39" t="s">
        <v>20</v>
      </c>
      <c r="J3" s="36">
        <v>3200</v>
      </c>
      <c r="K3" s="36">
        <v>0.07</v>
      </c>
      <c r="L3" s="46">
        <f t="shared" ref="L3:L41" si="0">K3*J3</f>
        <v>224</v>
      </c>
      <c r="M3" s="21"/>
    </row>
    <row r="4" ht="34" customHeight="1" spans="1:13">
      <c r="A4" s="36"/>
      <c r="B4" s="37"/>
      <c r="C4" s="38"/>
      <c r="D4" s="38"/>
      <c r="E4" s="40"/>
      <c r="F4" s="36"/>
      <c r="G4" s="36"/>
      <c r="H4" s="40"/>
      <c r="I4" s="39" t="s">
        <v>21</v>
      </c>
      <c r="J4" s="36">
        <v>3200</v>
      </c>
      <c r="K4" s="36">
        <v>0.05</v>
      </c>
      <c r="L4" s="46">
        <f t="shared" si="0"/>
        <v>160</v>
      </c>
      <c r="M4" s="21"/>
    </row>
    <row r="5" ht="34" customHeight="1" spans="1:13">
      <c r="A5" s="36"/>
      <c r="B5" s="37"/>
      <c r="C5" s="38"/>
      <c r="D5" s="38"/>
      <c r="E5" s="40"/>
      <c r="F5" s="36"/>
      <c r="G5" s="36" t="s">
        <v>22</v>
      </c>
      <c r="H5" s="40"/>
      <c r="I5" s="39" t="s">
        <v>20</v>
      </c>
      <c r="J5" s="36">
        <v>9000</v>
      </c>
      <c r="K5" s="36">
        <v>0.07</v>
      </c>
      <c r="L5" s="46">
        <f t="shared" si="0"/>
        <v>630</v>
      </c>
      <c r="M5" s="21"/>
    </row>
    <row r="6" ht="34" customHeight="1" spans="1:13">
      <c r="A6" s="36"/>
      <c r="B6" s="37"/>
      <c r="C6" s="38"/>
      <c r="D6" s="38"/>
      <c r="E6" s="40"/>
      <c r="F6" s="36"/>
      <c r="G6" s="36"/>
      <c r="H6" s="40"/>
      <c r="I6" s="39" t="s">
        <v>21</v>
      </c>
      <c r="J6" s="36">
        <v>9000</v>
      </c>
      <c r="K6" s="36">
        <v>0.05</v>
      </c>
      <c r="L6" s="46">
        <f t="shared" si="0"/>
        <v>450</v>
      </c>
      <c r="M6" s="21"/>
    </row>
    <row r="7" ht="34" customHeight="1" spans="1:13">
      <c r="A7" s="36"/>
      <c r="B7" s="37"/>
      <c r="C7" s="38"/>
      <c r="D7" s="38"/>
      <c r="E7" s="40"/>
      <c r="F7" s="36"/>
      <c r="G7" s="36" t="s">
        <v>23</v>
      </c>
      <c r="H7" s="40"/>
      <c r="I7" s="39" t="s">
        <v>20</v>
      </c>
      <c r="J7" s="36">
        <v>500</v>
      </c>
      <c r="K7" s="36">
        <v>0.07</v>
      </c>
      <c r="L7" s="46">
        <f t="shared" si="0"/>
        <v>35</v>
      </c>
      <c r="M7" s="21"/>
    </row>
    <row r="8" ht="34" customHeight="1" spans="1:13">
      <c r="A8" s="36"/>
      <c r="B8" s="37"/>
      <c r="C8" s="38"/>
      <c r="D8" s="38"/>
      <c r="E8" s="40"/>
      <c r="F8" s="36"/>
      <c r="G8" s="36"/>
      <c r="H8" s="40"/>
      <c r="I8" s="39" t="s">
        <v>21</v>
      </c>
      <c r="J8" s="36">
        <v>500</v>
      </c>
      <c r="K8" s="36">
        <v>0.05</v>
      </c>
      <c r="L8" s="46">
        <f t="shared" si="0"/>
        <v>25</v>
      </c>
      <c r="M8" s="21"/>
    </row>
    <row r="9" ht="34" customHeight="1" spans="1:13">
      <c r="A9" s="36"/>
      <c r="B9" s="37"/>
      <c r="C9" s="38"/>
      <c r="D9" s="38"/>
      <c r="E9" s="40"/>
      <c r="F9" s="36"/>
      <c r="G9" s="36" t="s">
        <v>24</v>
      </c>
      <c r="H9" s="40"/>
      <c r="I9" s="39" t="s">
        <v>25</v>
      </c>
      <c r="J9" s="36">
        <v>12700</v>
      </c>
      <c r="K9" s="36">
        <v>0.15</v>
      </c>
      <c r="L9" s="46">
        <f t="shared" si="0"/>
        <v>1905</v>
      </c>
      <c r="M9" s="21"/>
    </row>
    <row r="10" ht="34" customHeight="1" spans="1:13">
      <c r="A10" s="36" t="s">
        <v>14</v>
      </c>
      <c r="B10" s="37">
        <v>45309</v>
      </c>
      <c r="C10" s="38" t="s">
        <v>15</v>
      </c>
      <c r="D10" s="38" t="s">
        <v>26</v>
      </c>
      <c r="E10" s="38" t="s">
        <v>27</v>
      </c>
      <c r="F10" s="36" t="s">
        <v>28</v>
      </c>
      <c r="G10" s="36" t="s">
        <v>19</v>
      </c>
      <c r="H10" s="36" t="s">
        <v>29</v>
      </c>
      <c r="I10" s="39" t="s">
        <v>20</v>
      </c>
      <c r="J10" s="38">
        <v>900</v>
      </c>
      <c r="K10" s="38">
        <v>0.07</v>
      </c>
      <c r="L10" s="46">
        <f t="shared" si="0"/>
        <v>63</v>
      </c>
      <c r="M10" s="21"/>
    </row>
    <row r="11" ht="34" customHeight="1" spans="1:13">
      <c r="A11" s="36"/>
      <c r="B11" s="36"/>
      <c r="C11" s="38"/>
      <c r="D11" s="38"/>
      <c r="E11" s="38"/>
      <c r="F11" s="36"/>
      <c r="G11" s="36"/>
      <c r="H11" s="36"/>
      <c r="I11" s="39" t="s">
        <v>21</v>
      </c>
      <c r="J11" s="38">
        <v>900</v>
      </c>
      <c r="K11" s="38">
        <v>0.05</v>
      </c>
      <c r="L11" s="46">
        <f t="shared" si="0"/>
        <v>45</v>
      </c>
      <c r="M11" s="21"/>
    </row>
    <row r="12" ht="34" customHeight="1" spans="1:13">
      <c r="A12" s="36"/>
      <c r="B12" s="36"/>
      <c r="C12" s="38"/>
      <c r="D12" s="38"/>
      <c r="E12" s="38"/>
      <c r="F12" s="36"/>
      <c r="G12" s="36"/>
      <c r="H12" s="36"/>
      <c r="I12" s="39" t="s">
        <v>30</v>
      </c>
      <c r="J12" s="38">
        <v>2700</v>
      </c>
      <c r="K12" s="38">
        <v>0.416</v>
      </c>
      <c r="L12" s="46">
        <f t="shared" si="0"/>
        <v>1123.2</v>
      </c>
      <c r="M12" s="21"/>
    </row>
    <row r="13" ht="34" customHeight="1" spans="1:13">
      <c r="A13" s="36"/>
      <c r="B13" s="36"/>
      <c r="C13" s="38"/>
      <c r="D13" s="38"/>
      <c r="E13" s="38"/>
      <c r="F13" s="36"/>
      <c r="G13" s="36"/>
      <c r="H13" s="36"/>
      <c r="I13" s="39" t="s">
        <v>31</v>
      </c>
      <c r="J13" s="38">
        <v>2700</v>
      </c>
      <c r="K13" s="38">
        <v>0.68</v>
      </c>
      <c r="L13" s="46">
        <f t="shared" si="0"/>
        <v>1836</v>
      </c>
      <c r="M13" s="21"/>
    </row>
    <row r="14" ht="34" customHeight="1" spans="1:13">
      <c r="A14" s="36"/>
      <c r="B14" s="36"/>
      <c r="C14" s="38"/>
      <c r="D14" s="38"/>
      <c r="E14" s="38"/>
      <c r="F14" s="36"/>
      <c r="G14" s="36"/>
      <c r="H14" s="36"/>
      <c r="I14" s="39" t="s">
        <v>25</v>
      </c>
      <c r="J14" s="38">
        <v>900</v>
      </c>
      <c r="K14" s="38">
        <v>0.15</v>
      </c>
      <c r="L14" s="46">
        <f t="shared" si="0"/>
        <v>135</v>
      </c>
      <c r="M14" s="21"/>
    </row>
    <row r="15" ht="34" customHeight="1" spans="1:13">
      <c r="A15" s="36"/>
      <c r="B15" s="36"/>
      <c r="C15" s="38"/>
      <c r="D15" s="38"/>
      <c r="E15" s="38"/>
      <c r="F15" s="36"/>
      <c r="G15" s="36"/>
      <c r="H15" s="36"/>
      <c r="I15" s="39" t="s">
        <v>32</v>
      </c>
      <c r="J15" s="38">
        <v>2700</v>
      </c>
      <c r="K15" s="38">
        <v>0</v>
      </c>
      <c r="L15" s="46">
        <f t="shared" si="0"/>
        <v>0</v>
      </c>
      <c r="M15" s="21"/>
    </row>
    <row r="16" ht="34" customHeight="1" spans="1:13">
      <c r="A16" s="36"/>
      <c r="B16" s="36"/>
      <c r="C16" s="38"/>
      <c r="D16" s="38"/>
      <c r="E16" s="38"/>
      <c r="F16" s="36"/>
      <c r="G16" s="36"/>
      <c r="H16" s="36"/>
      <c r="I16" s="39" t="s">
        <v>33</v>
      </c>
      <c r="J16" s="38">
        <v>108</v>
      </c>
      <c r="K16" s="38">
        <v>0.36</v>
      </c>
      <c r="L16" s="46">
        <f t="shared" si="0"/>
        <v>38.88</v>
      </c>
      <c r="M16" s="21"/>
    </row>
    <row r="17" ht="34" customHeight="1" spans="1:13">
      <c r="A17" s="36"/>
      <c r="B17" s="36"/>
      <c r="C17" s="38"/>
      <c r="D17" s="38"/>
      <c r="E17" s="38"/>
      <c r="F17" s="36"/>
      <c r="G17" s="36"/>
      <c r="H17" s="36"/>
      <c r="I17" s="39" t="s">
        <v>34</v>
      </c>
      <c r="J17" s="54">
        <v>2700</v>
      </c>
      <c r="K17" s="38">
        <v>0</v>
      </c>
      <c r="L17" s="46">
        <f t="shared" si="0"/>
        <v>0</v>
      </c>
      <c r="M17" s="21"/>
    </row>
    <row r="18" ht="34" customHeight="1" spans="1:13">
      <c r="A18" s="36"/>
      <c r="B18" s="36"/>
      <c r="C18" s="38"/>
      <c r="D18" s="38"/>
      <c r="E18" s="38" t="s">
        <v>35</v>
      </c>
      <c r="F18" s="36"/>
      <c r="G18" s="36" t="s">
        <v>36</v>
      </c>
      <c r="H18" s="36"/>
      <c r="I18" s="39" t="s">
        <v>20</v>
      </c>
      <c r="J18" s="38">
        <v>5805</v>
      </c>
      <c r="K18" s="38">
        <v>0.07</v>
      </c>
      <c r="L18" s="46">
        <f t="shared" si="0"/>
        <v>406.35</v>
      </c>
      <c r="M18" s="21"/>
    </row>
    <row r="19" ht="34" customHeight="1" spans="1:13">
      <c r="A19" s="36"/>
      <c r="B19" s="36"/>
      <c r="C19" s="38"/>
      <c r="D19" s="38"/>
      <c r="E19" s="38"/>
      <c r="F19" s="36"/>
      <c r="G19" s="36"/>
      <c r="H19" s="36"/>
      <c r="I19" s="39" t="s">
        <v>21</v>
      </c>
      <c r="J19" s="38">
        <v>5805</v>
      </c>
      <c r="K19" s="38">
        <v>0.05</v>
      </c>
      <c r="L19" s="46">
        <f t="shared" si="0"/>
        <v>290.25</v>
      </c>
      <c r="M19" s="21"/>
    </row>
    <row r="20" ht="34" customHeight="1" spans="1:13">
      <c r="A20" s="36"/>
      <c r="B20" s="36"/>
      <c r="C20" s="38"/>
      <c r="D20" s="38"/>
      <c r="E20" s="38"/>
      <c r="F20" s="36"/>
      <c r="G20" s="36"/>
      <c r="H20" s="36"/>
      <c r="I20" s="39" t="s">
        <v>30</v>
      </c>
      <c r="J20" s="38">
        <v>5805</v>
      </c>
      <c r="K20" s="38">
        <v>0.416</v>
      </c>
      <c r="L20" s="46">
        <f t="shared" si="0"/>
        <v>2414.88</v>
      </c>
      <c r="M20" s="21"/>
    </row>
    <row r="21" ht="34" customHeight="1" spans="1:13">
      <c r="A21" s="36"/>
      <c r="B21" s="36"/>
      <c r="C21" s="38"/>
      <c r="D21" s="38"/>
      <c r="E21" s="38"/>
      <c r="F21" s="36"/>
      <c r="G21" s="36"/>
      <c r="H21" s="36"/>
      <c r="I21" s="39" t="s">
        <v>31</v>
      </c>
      <c r="J21" s="38">
        <v>5805</v>
      </c>
      <c r="K21" s="38">
        <v>0.68</v>
      </c>
      <c r="L21" s="46">
        <f t="shared" si="0"/>
        <v>3947.4</v>
      </c>
      <c r="M21" s="21"/>
    </row>
    <row r="22" ht="34" customHeight="1" spans="1:13">
      <c r="A22" s="36"/>
      <c r="B22" s="36"/>
      <c r="C22" s="38"/>
      <c r="D22" s="38"/>
      <c r="E22" s="38"/>
      <c r="F22" s="36"/>
      <c r="G22" s="36"/>
      <c r="H22" s="36"/>
      <c r="I22" s="39" t="s">
        <v>25</v>
      </c>
      <c r="J22" s="38">
        <v>5805</v>
      </c>
      <c r="K22" s="38">
        <v>0.15</v>
      </c>
      <c r="L22" s="46">
        <f t="shared" si="0"/>
        <v>870.75</v>
      </c>
      <c r="M22" s="21"/>
    </row>
    <row r="23" ht="34" customHeight="1" spans="1:13">
      <c r="A23" s="36"/>
      <c r="B23" s="36"/>
      <c r="C23" s="38"/>
      <c r="D23" s="38"/>
      <c r="E23" s="38"/>
      <c r="F23" s="36"/>
      <c r="G23" s="36"/>
      <c r="H23" s="36"/>
      <c r="I23" s="39" t="s">
        <v>32</v>
      </c>
      <c r="J23" s="38">
        <v>5805</v>
      </c>
      <c r="K23" s="38">
        <v>0</v>
      </c>
      <c r="L23" s="46">
        <f t="shared" si="0"/>
        <v>0</v>
      </c>
      <c r="M23" s="21"/>
    </row>
    <row r="24" ht="34" customHeight="1" spans="1:13">
      <c r="A24" s="36"/>
      <c r="B24" s="36"/>
      <c r="C24" s="38"/>
      <c r="D24" s="38"/>
      <c r="E24" s="38"/>
      <c r="F24" s="36"/>
      <c r="G24" s="36"/>
      <c r="H24" s="36"/>
      <c r="I24" s="39" t="s">
        <v>33</v>
      </c>
      <c r="J24" s="38">
        <v>233</v>
      </c>
      <c r="K24" s="38">
        <v>0.36</v>
      </c>
      <c r="L24" s="46">
        <f t="shared" si="0"/>
        <v>83.88</v>
      </c>
      <c r="M24" s="21"/>
    </row>
    <row r="25" ht="34" customHeight="1" spans="1:13">
      <c r="A25" s="36"/>
      <c r="B25" s="36"/>
      <c r="C25" s="38"/>
      <c r="D25" s="38"/>
      <c r="E25" s="38"/>
      <c r="F25" s="36"/>
      <c r="G25" s="36"/>
      <c r="H25" s="36"/>
      <c r="I25" s="39" t="s">
        <v>34</v>
      </c>
      <c r="J25" s="38">
        <v>5805</v>
      </c>
      <c r="K25" s="38">
        <v>0</v>
      </c>
      <c r="L25" s="46">
        <f t="shared" si="0"/>
        <v>0</v>
      </c>
      <c r="M25" s="21"/>
    </row>
    <row r="26" ht="34" customHeight="1" spans="1:13">
      <c r="A26" s="36"/>
      <c r="B26" s="36"/>
      <c r="C26" s="38"/>
      <c r="D26" s="38"/>
      <c r="E26" s="38" t="s">
        <v>37</v>
      </c>
      <c r="F26" s="36"/>
      <c r="G26" s="36" t="s">
        <v>22</v>
      </c>
      <c r="H26" s="36"/>
      <c r="I26" s="39" t="s">
        <v>20</v>
      </c>
      <c r="J26" s="38">
        <v>1100</v>
      </c>
      <c r="K26" s="38">
        <v>0.07</v>
      </c>
      <c r="L26" s="46">
        <f t="shared" si="0"/>
        <v>77</v>
      </c>
      <c r="M26" s="21"/>
    </row>
    <row r="27" ht="34" customHeight="1" spans="1:13">
      <c r="A27" s="36"/>
      <c r="B27" s="36"/>
      <c r="C27" s="38"/>
      <c r="D27" s="38"/>
      <c r="E27" s="38"/>
      <c r="F27" s="36"/>
      <c r="G27" s="36"/>
      <c r="H27" s="36"/>
      <c r="I27" s="39" t="s">
        <v>21</v>
      </c>
      <c r="J27" s="38">
        <v>1100</v>
      </c>
      <c r="K27" s="38">
        <v>0.05</v>
      </c>
      <c r="L27" s="46">
        <f t="shared" si="0"/>
        <v>55</v>
      </c>
      <c r="M27" s="21"/>
    </row>
    <row r="28" ht="34" customHeight="1" spans="1:13">
      <c r="A28" s="36"/>
      <c r="B28" s="36"/>
      <c r="C28" s="38"/>
      <c r="D28" s="38"/>
      <c r="E28" s="38"/>
      <c r="F28" s="36"/>
      <c r="G28" s="36"/>
      <c r="H28" s="36"/>
      <c r="I28" s="39" t="s">
        <v>30</v>
      </c>
      <c r="J28" s="38">
        <v>1700</v>
      </c>
      <c r="K28" s="38">
        <v>0.416</v>
      </c>
      <c r="L28" s="46">
        <f t="shared" si="0"/>
        <v>707.2</v>
      </c>
      <c r="M28" s="21"/>
    </row>
    <row r="29" ht="34" customHeight="1" spans="1:13">
      <c r="A29" s="36"/>
      <c r="B29" s="36"/>
      <c r="C29" s="38"/>
      <c r="D29" s="38"/>
      <c r="E29" s="38"/>
      <c r="F29" s="36"/>
      <c r="G29" s="36"/>
      <c r="H29" s="36"/>
      <c r="I29" s="39" t="s">
        <v>31</v>
      </c>
      <c r="J29" s="38">
        <v>1700</v>
      </c>
      <c r="K29" s="38">
        <v>0.68</v>
      </c>
      <c r="L29" s="46">
        <f t="shared" si="0"/>
        <v>1156</v>
      </c>
      <c r="M29" s="21"/>
    </row>
    <row r="30" ht="34" customHeight="1" spans="1:13">
      <c r="A30" s="36"/>
      <c r="B30" s="36"/>
      <c r="C30" s="38"/>
      <c r="D30" s="38"/>
      <c r="E30" s="38"/>
      <c r="F30" s="36"/>
      <c r="G30" s="36"/>
      <c r="H30" s="36"/>
      <c r="I30" s="39" t="s">
        <v>25</v>
      </c>
      <c r="J30" s="38">
        <v>1100</v>
      </c>
      <c r="K30" s="38">
        <v>0.15</v>
      </c>
      <c r="L30" s="46">
        <f t="shared" si="0"/>
        <v>165</v>
      </c>
      <c r="M30" s="21"/>
    </row>
    <row r="31" ht="34" customHeight="1" spans="1:13">
      <c r="A31" s="36"/>
      <c r="B31" s="36"/>
      <c r="C31" s="38"/>
      <c r="D31" s="38"/>
      <c r="E31" s="38"/>
      <c r="F31" s="36"/>
      <c r="G31" s="36"/>
      <c r="H31" s="36"/>
      <c r="I31" s="39" t="s">
        <v>32</v>
      </c>
      <c r="J31" s="38">
        <v>1700</v>
      </c>
      <c r="K31" s="38">
        <v>0</v>
      </c>
      <c r="L31" s="46">
        <f t="shared" si="0"/>
        <v>0</v>
      </c>
      <c r="M31" s="21"/>
    </row>
    <row r="32" ht="34" customHeight="1" spans="1:13">
      <c r="A32" s="36"/>
      <c r="B32" s="36"/>
      <c r="C32" s="38"/>
      <c r="D32" s="38"/>
      <c r="E32" s="38"/>
      <c r="F32" s="36"/>
      <c r="G32" s="36"/>
      <c r="H32" s="36"/>
      <c r="I32" s="39" t="s">
        <v>33</v>
      </c>
      <c r="J32" s="38">
        <v>68</v>
      </c>
      <c r="K32" s="38">
        <v>0.36</v>
      </c>
      <c r="L32" s="46">
        <f t="shared" si="0"/>
        <v>24.48</v>
      </c>
      <c r="M32" s="21"/>
    </row>
    <row r="33" ht="34" customHeight="1" spans="1:13">
      <c r="A33" s="36"/>
      <c r="B33" s="36"/>
      <c r="C33" s="38"/>
      <c r="D33" s="38"/>
      <c r="E33" s="38"/>
      <c r="F33" s="36"/>
      <c r="G33" s="36"/>
      <c r="H33" s="36"/>
      <c r="I33" s="39" t="s">
        <v>34</v>
      </c>
      <c r="J33" s="38">
        <v>1700</v>
      </c>
      <c r="K33" s="38">
        <v>0</v>
      </c>
      <c r="L33" s="46">
        <f t="shared" si="0"/>
        <v>0</v>
      </c>
      <c r="M33" s="21"/>
    </row>
    <row r="34" ht="34" customHeight="1" spans="1:13">
      <c r="A34" s="36"/>
      <c r="B34" s="36"/>
      <c r="C34" s="38"/>
      <c r="D34" s="38"/>
      <c r="E34" s="38" t="s">
        <v>38</v>
      </c>
      <c r="F34" s="36"/>
      <c r="G34" s="36" t="s">
        <v>39</v>
      </c>
      <c r="H34" s="36"/>
      <c r="I34" s="39" t="s">
        <v>20</v>
      </c>
      <c r="J34" s="38">
        <v>350</v>
      </c>
      <c r="K34" s="38">
        <v>0.07</v>
      </c>
      <c r="L34" s="46">
        <f t="shared" si="0"/>
        <v>24.5</v>
      </c>
      <c r="M34" s="21"/>
    </row>
    <row r="35" ht="34" customHeight="1" spans="1:13">
      <c r="A35" s="36"/>
      <c r="B35" s="36"/>
      <c r="C35" s="38"/>
      <c r="D35" s="38"/>
      <c r="E35" s="38"/>
      <c r="F35" s="36"/>
      <c r="G35" s="36"/>
      <c r="H35" s="36"/>
      <c r="I35" s="39" t="s">
        <v>21</v>
      </c>
      <c r="J35" s="38">
        <v>350</v>
      </c>
      <c r="K35" s="38">
        <v>0.05</v>
      </c>
      <c r="L35" s="46">
        <f t="shared" si="0"/>
        <v>17.5</v>
      </c>
      <c r="M35" s="21"/>
    </row>
    <row r="36" ht="34" customHeight="1" spans="1:13">
      <c r="A36" s="36"/>
      <c r="B36" s="36"/>
      <c r="C36" s="38"/>
      <c r="D36" s="38"/>
      <c r="E36" s="38"/>
      <c r="F36" s="36"/>
      <c r="G36" s="36"/>
      <c r="H36" s="36"/>
      <c r="I36" s="39" t="s">
        <v>30</v>
      </c>
      <c r="J36" s="38">
        <v>550</v>
      </c>
      <c r="K36" s="38">
        <v>0.416</v>
      </c>
      <c r="L36" s="46">
        <f t="shared" si="0"/>
        <v>228.8</v>
      </c>
      <c r="M36" s="21"/>
    </row>
    <row r="37" ht="34" customHeight="1" spans="1:13">
      <c r="A37" s="36"/>
      <c r="B37" s="36"/>
      <c r="C37" s="38"/>
      <c r="D37" s="38"/>
      <c r="E37" s="38"/>
      <c r="F37" s="36"/>
      <c r="G37" s="36"/>
      <c r="H37" s="36"/>
      <c r="I37" s="39" t="s">
        <v>31</v>
      </c>
      <c r="J37" s="38">
        <v>550</v>
      </c>
      <c r="K37" s="38">
        <v>0.68</v>
      </c>
      <c r="L37" s="46">
        <f t="shared" si="0"/>
        <v>374</v>
      </c>
      <c r="M37" s="21"/>
    </row>
    <row r="38" ht="34" customHeight="1" spans="1:13">
      <c r="A38" s="36"/>
      <c r="B38" s="36"/>
      <c r="C38" s="38"/>
      <c r="D38" s="38"/>
      <c r="E38" s="38"/>
      <c r="F38" s="36"/>
      <c r="G38" s="36"/>
      <c r="H38" s="36"/>
      <c r="I38" s="39" t="s">
        <v>25</v>
      </c>
      <c r="J38" s="38">
        <v>350</v>
      </c>
      <c r="K38" s="38">
        <v>0.15</v>
      </c>
      <c r="L38" s="46">
        <f t="shared" si="0"/>
        <v>52.5</v>
      </c>
      <c r="M38" s="21"/>
    </row>
    <row r="39" ht="34" customHeight="1" spans="1:19">
      <c r="A39" s="36"/>
      <c r="B39" s="36"/>
      <c r="C39" s="38"/>
      <c r="D39" s="38"/>
      <c r="E39" s="38"/>
      <c r="F39" s="36"/>
      <c r="G39" s="36"/>
      <c r="H39" s="36"/>
      <c r="I39" s="39" t="s">
        <v>32</v>
      </c>
      <c r="J39" s="38">
        <v>550</v>
      </c>
      <c r="K39" s="38">
        <v>0</v>
      </c>
      <c r="L39" s="46">
        <f t="shared" si="0"/>
        <v>0</v>
      </c>
      <c r="M39" s="21"/>
      <c r="O39" s="55" t="s">
        <v>40</v>
      </c>
      <c r="P39" s="55" t="s">
        <v>41</v>
      </c>
      <c r="Q39" s="55"/>
      <c r="R39" s="55"/>
      <c r="S39" s="55">
        <v>1905</v>
      </c>
    </row>
    <row r="40" ht="34" customHeight="1" spans="1:19">
      <c r="A40" s="36"/>
      <c r="B40" s="36"/>
      <c r="C40" s="38"/>
      <c r="D40" s="38"/>
      <c r="E40" s="38"/>
      <c r="F40" s="36"/>
      <c r="G40" s="36"/>
      <c r="H40" s="36"/>
      <c r="I40" s="39" t="s">
        <v>33</v>
      </c>
      <c r="J40" s="38">
        <v>22</v>
      </c>
      <c r="K40" s="38">
        <v>0.36</v>
      </c>
      <c r="L40" s="46">
        <f t="shared" si="0"/>
        <v>7.92</v>
      </c>
      <c r="M40" s="21"/>
      <c r="O40" s="55" t="s">
        <v>42</v>
      </c>
      <c r="P40" s="55" t="s">
        <v>43</v>
      </c>
      <c r="Q40" s="55"/>
      <c r="R40" s="55"/>
      <c r="S40" s="55">
        <v>14915.73</v>
      </c>
    </row>
    <row r="41" ht="34" customHeight="1" spans="1:19">
      <c r="A41" s="36"/>
      <c r="B41" s="36"/>
      <c r="C41" s="38"/>
      <c r="D41" s="38"/>
      <c r="E41" s="38"/>
      <c r="F41" s="36"/>
      <c r="G41" s="36"/>
      <c r="H41" s="36"/>
      <c r="I41" s="39" t="s">
        <v>34</v>
      </c>
      <c r="J41" s="38">
        <v>550</v>
      </c>
      <c r="K41" s="38">
        <v>0</v>
      </c>
      <c r="L41" s="46">
        <f t="shared" si="0"/>
        <v>0</v>
      </c>
      <c r="M41" s="21"/>
      <c r="O41" s="55" t="s">
        <v>44</v>
      </c>
      <c r="P41" s="55" t="s">
        <v>45</v>
      </c>
      <c r="Q41" s="55">
        <v>5300</v>
      </c>
      <c r="R41" s="55">
        <v>0.07</v>
      </c>
      <c r="S41" s="59">
        <f>Q41*R41</f>
        <v>371</v>
      </c>
    </row>
    <row r="42" ht="34" customHeight="1" spans="1:19">
      <c r="A42" s="36"/>
      <c r="B42" s="36"/>
      <c r="C42" s="38"/>
      <c r="D42" s="38"/>
      <c r="E42" s="38"/>
      <c r="F42" s="36"/>
      <c r="G42" s="36"/>
      <c r="H42" s="36"/>
      <c r="I42" s="56" t="s">
        <v>46</v>
      </c>
      <c r="J42" s="38"/>
      <c r="K42" s="38"/>
      <c r="L42" s="57">
        <v>-116.84</v>
      </c>
      <c r="M42" s="21"/>
      <c r="O42" s="55"/>
      <c r="P42" s="55" t="s">
        <v>47</v>
      </c>
      <c r="Q42" s="55">
        <v>5300</v>
      </c>
      <c r="R42" s="55">
        <v>0.05</v>
      </c>
      <c r="S42" s="59">
        <f>Q42*R42</f>
        <v>265</v>
      </c>
    </row>
    <row r="43" ht="34" customHeight="1" spans="1:19">
      <c r="A43" s="36"/>
      <c r="B43" s="36"/>
      <c r="C43" s="38"/>
      <c r="D43" s="38"/>
      <c r="E43" s="38"/>
      <c r="F43" s="36"/>
      <c r="G43" s="36"/>
      <c r="H43" s="36"/>
      <c r="I43" s="39"/>
      <c r="J43" s="38"/>
      <c r="K43" s="38"/>
      <c r="L43" s="46">
        <f>SUM(L3:L42)</f>
        <v>17456.65</v>
      </c>
      <c r="M43" s="21"/>
      <c r="O43" s="55"/>
      <c r="P43" s="58"/>
      <c r="Q43" s="58"/>
      <c r="R43" s="58"/>
      <c r="S43" s="60">
        <f>SUM(S39:S42)</f>
        <v>17456.73</v>
      </c>
    </row>
  </sheetData>
  <mergeCells count="25">
    <mergeCell ref="A1:L1"/>
    <mergeCell ref="A3:A9"/>
    <mergeCell ref="A10:A41"/>
    <mergeCell ref="B3:B9"/>
    <mergeCell ref="B10:B41"/>
    <mergeCell ref="C3:C9"/>
    <mergeCell ref="C10:C41"/>
    <mergeCell ref="D3:D9"/>
    <mergeCell ref="D10:D41"/>
    <mergeCell ref="E3:E9"/>
    <mergeCell ref="E10:E17"/>
    <mergeCell ref="E18:E25"/>
    <mergeCell ref="E26:E33"/>
    <mergeCell ref="E34:E41"/>
    <mergeCell ref="F3:F9"/>
    <mergeCell ref="F10:F41"/>
    <mergeCell ref="G3:G4"/>
    <mergeCell ref="G5:G6"/>
    <mergeCell ref="G7:G8"/>
    <mergeCell ref="G10:G17"/>
    <mergeCell ref="G18:G25"/>
    <mergeCell ref="G26:G33"/>
    <mergeCell ref="G34:G41"/>
    <mergeCell ref="H3:H9"/>
    <mergeCell ref="H10:H4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8"/>
  <sheetViews>
    <sheetView zoomScale="85" zoomScaleNormal="85" workbookViewId="0">
      <pane ySplit="2" topLeftCell="A56" activePane="bottomLeft" state="frozen"/>
      <selection/>
      <selection pane="bottomLeft" activeCell="A65" sqref="A65:J68"/>
    </sheetView>
  </sheetViews>
  <sheetFormatPr defaultColWidth="9" defaultRowHeight="14"/>
  <cols>
    <col min="1" max="1" width="8.36363636363636" style="1" customWidth="1"/>
    <col min="2" max="2" width="11.9090909090909" style="1" customWidth="1"/>
    <col min="3" max="3" width="11.0090909090909" style="1" customWidth="1"/>
    <col min="4" max="4" width="19.6363636363636" style="1" customWidth="1"/>
    <col min="5" max="5" width="12.8181818181818" style="1" customWidth="1"/>
    <col min="6" max="6" width="16.6363636363636" style="1" customWidth="1"/>
    <col min="7" max="7" width="19" style="1" customWidth="1"/>
    <col min="8" max="8" width="11.3636363636364" style="1" customWidth="1"/>
    <col min="9" max="9" width="37.2727272727273" style="1" customWidth="1"/>
    <col min="10" max="10" width="12.0909090909091" style="1" customWidth="1"/>
    <col min="11" max="11" width="11.4545454545455" style="1" customWidth="1"/>
    <col min="12" max="12" width="15.3636363636364" style="1" customWidth="1"/>
    <col min="13" max="13" width="9" style="1"/>
    <col min="14" max="14" width="3.27272727272727" style="1" customWidth="1"/>
    <col min="15" max="15" width="13.7272727272727" style="1" customWidth="1"/>
    <col min="16" max="16" width="11.1818181818182" style="1" customWidth="1"/>
    <col min="17" max="17" width="9" style="1" customWidth="1"/>
    <col min="18" max="18" width="16.4545454545455" style="1" customWidth="1"/>
    <col min="19" max="16384" width="9" style="1"/>
  </cols>
  <sheetData>
    <row r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34" customHeight="1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22" t="s">
        <v>9</v>
      </c>
      <c r="J2" s="22" t="s">
        <v>10</v>
      </c>
      <c r="K2" s="23" t="s">
        <v>11</v>
      </c>
      <c r="L2" s="24" t="s">
        <v>12</v>
      </c>
      <c r="M2" s="18" t="s">
        <v>13</v>
      </c>
    </row>
    <row r="3" ht="34" customHeight="1" spans="1:13">
      <c r="A3" s="36" t="s">
        <v>14</v>
      </c>
      <c r="B3" s="37">
        <v>45320</v>
      </c>
      <c r="C3" s="38" t="s">
        <v>15</v>
      </c>
      <c r="D3" s="38" t="s">
        <v>48</v>
      </c>
      <c r="E3" s="39" t="s">
        <v>49</v>
      </c>
      <c r="F3" s="36" t="s">
        <v>50</v>
      </c>
      <c r="G3" s="36" t="s">
        <v>51</v>
      </c>
      <c r="H3" s="40" t="s">
        <v>52</v>
      </c>
      <c r="I3" s="39" t="s">
        <v>53</v>
      </c>
      <c r="J3" s="43">
        <v>2300</v>
      </c>
      <c r="K3" s="38">
        <v>0.07</v>
      </c>
      <c r="L3" s="44">
        <f t="shared" ref="L3:L27" si="0">K3*J3</f>
        <v>161</v>
      </c>
      <c r="M3" s="21"/>
    </row>
    <row r="4" ht="34" customHeight="1" spans="1:13">
      <c r="A4" s="36"/>
      <c r="B4" s="37"/>
      <c r="C4" s="38"/>
      <c r="D4" s="38"/>
      <c r="E4" s="39"/>
      <c r="F4" s="36"/>
      <c r="G4" s="36"/>
      <c r="H4" s="40"/>
      <c r="I4" s="39" t="s">
        <v>21</v>
      </c>
      <c r="J4" s="43">
        <v>1150</v>
      </c>
      <c r="K4" s="38">
        <v>0.05</v>
      </c>
      <c r="L4" s="44">
        <f t="shared" si="0"/>
        <v>57.5</v>
      </c>
      <c r="M4" s="21"/>
    </row>
    <row r="5" ht="34" customHeight="1" spans="1:13">
      <c r="A5" s="36"/>
      <c r="B5" s="37"/>
      <c r="C5" s="38"/>
      <c r="D5" s="38"/>
      <c r="E5" s="39"/>
      <c r="F5" s="36"/>
      <c r="G5" s="36"/>
      <c r="H5" s="40"/>
      <c r="I5" s="39" t="s">
        <v>30</v>
      </c>
      <c r="J5" s="43">
        <v>1150</v>
      </c>
      <c r="K5" s="38">
        <v>0.416</v>
      </c>
      <c r="L5" s="44">
        <f t="shared" si="0"/>
        <v>478.4</v>
      </c>
      <c r="M5" s="21"/>
    </row>
    <row r="6" ht="34" customHeight="1" spans="1:13">
      <c r="A6" s="36"/>
      <c r="B6" s="37"/>
      <c r="C6" s="38"/>
      <c r="D6" s="38"/>
      <c r="E6" s="39"/>
      <c r="F6" s="36"/>
      <c r="G6" s="36"/>
      <c r="H6" s="40"/>
      <c r="I6" s="39" t="s">
        <v>31</v>
      </c>
      <c r="J6" s="43">
        <v>1150</v>
      </c>
      <c r="K6" s="38">
        <v>0.68</v>
      </c>
      <c r="L6" s="44">
        <f t="shared" si="0"/>
        <v>782</v>
      </c>
      <c r="M6" s="21"/>
    </row>
    <row r="7" ht="34" customHeight="1" spans="1:13">
      <c r="A7" s="36"/>
      <c r="B7" s="37"/>
      <c r="C7" s="38"/>
      <c r="D7" s="38"/>
      <c r="E7" s="39"/>
      <c r="F7" s="36"/>
      <c r="G7" s="36"/>
      <c r="H7" s="40"/>
      <c r="I7" s="39" t="s">
        <v>25</v>
      </c>
      <c r="J7" s="43">
        <v>1150</v>
      </c>
      <c r="K7" s="38">
        <v>0.15</v>
      </c>
      <c r="L7" s="44">
        <f t="shared" si="0"/>
        <v>172.5</v>
      </c>
      <c r="M7" s="21"/>
    </row>
    <row r="8" ht="34" customHeight="1" spans="1:13">
      <c r="A8" s="36"/>
      <c r="B8" s="37"/>
      <c r="C8" s="38"/>
      <c r="D8" s="38"/>
      <c r="E8" s="39"/>
      <c r="F8" s="36"/>
      <c r="G8" s="36"/>
      <c r="H8" s="40"/>
      <c r="I8" s="39" t="s">
        <v>32</v>
      </c>
      <c r="J8" s="43">
        <v>1150</v>
      </c>
      <c r="K8" s="38"/>
      <c r="L8" s="44">
        <f t="shared" si="0"/>
        <v>0</v>
      </c>
      <c r="M8" s="21"/>
    </row>
    <row r="9" ht="34" customHeight="1" spans="1:13">
      <c r="A9" s="36"/>
      <c r="B9" s="37"/>
      <c r="C9" s="38"/>
      <c r="D9" s="38"/>
      <c r="E9" s="39"/>
      <c r="F9" s="36"/>
      <c r="G9" s="36"/>
      <c r="H9" s="40"/>
      <c r="I9" s="39" t="s">
        <v>33</v>
      </c>
      <c r="J9" s="43">
        <v>47</v>
      </c>
      <c r="K9" s="38">
        <v>0.36</v>
      </c>
      <c r="L9" s="44">
        <f t="shared" si="0"/>
        <v>16.92</v>
      </c>
      <c r="M9" s="21"/>
    </row>
    <row r="10" ht="34" customHeight="1" spans="1:13">
      <c r="A10" s="36"/>
      <c r="B10" s="37"/>
      <c r="C10" s="38"/>
      <c r="D10" s="38"/>
      <c r="E10" s="39"/>
      <c r="F10" s="36"/>
      <c r="G10" s="36"/>
      <c r="H10" s="40"/>
      <c r="I10" s="39" t="s">
        <v>34</v>
      </c>
      <c r="J10" s="43">
        <v>1150</v>
      </c>
      <c r="K10" s="38"/>
      <c r="L10" s="44">
        <f t="shared" si="0"/>
        <v>0</v>
      </c>
      <c r="M10" s="21"/>
    </row>
    <row r="11" ht="34" customHeight="1" spans="1:13">
      <c r="A11" s="36" t="s">
        <v>14</v>
      </c>
      <c r="B11" s="37">
        <v>45321</v>
      </c>
      <c r="C11" s="38" t="s">
        <v>15</v>
      </c>
      <c r="D11" s="38" t="s">
        <v>54</v>
      </c>
      <c r="E11" s="39" t="s">
        <v>55</v>
      </c>
      <c r="F11" s="36" t="s">
        <v>56</v>
      </c>
      <c r="G11" s="36" t="s">
        <v>57</v>
      </c>
      <c r="H11" s="40" t="s">
        <v>29</v>
      </c>
      <c r="I11" s="39" t="s">
        <v>20</v>
      </c>
      <c r="J11" s="45">
        <v>2006</v>
      </c>
      <c r="K11" s="36">
        <v>0.07</v>
      </c>
      <c r="L11" s="44">
        <f t="shared" si="0"/>
        <v>140.42</v>
      </c>
      <c r="M11" s="21"/>
    </row>
    <row r="12" ht="34" customHeight="1" spans="1:13">
      <c r="A12" s="36"/>
      <c r="B12" s="37"/>
      <c r="C12" s="38"/>
      <c r="D12" s="38"/>
      <c r="E12" s="39"/>
      <c r="F12" s="36"/>
      <c r="G12" s="36"/>
      <c r="H12" s="40"/>
      <c r="I12" s="39" t="s">
        <v>21</v>
      </c>
      <c r="J12" s="45">
        <v>2006</v>
      </c>
      <c r="K12" s="36">
        <v>0.05</v>
      </c>
      <c r="L12" s="44">
        <f t="shared" si="0"/>
        <v>100.3</v>
      </c>
      <c r="M12" s="21"/>
    </row>
    <row r="13" ht="34" customHeight="1" spans="1:13">
      <c r="A13" s="36"/>
      <c r="B13" s="37"/>
      <c r="C13" s="38"/>
      <c r="D13" s="38"/>
      <c r="E13" s="39"/>
      <c r="F13" s="36"/>
      <c r="G13" s="36"/>
      <c r="H13" s="40"/>
      <c r="I13" s="39" t="s">
        <v>58</v>
      </c>
      <c r="J13" s="45">
        <v>2006</v>
      </c>
      <c r="K13" s="36">
        <v>0.56</v>
      </c>
      <c r="L13" s="44">
        <f t="shared" si="0"/>
        <v>1123.36</v>
      </c>
      <c r="M13" s="21"/>
    </row>
    <row r="14" ht="34" customHeight="1" spans="1:13">
      <c r="A14" s="36"/>
      <c r="B14" s="37"/>
      <c r="C14" s="38"/>
      <c r="D14" s="38"/>
      <c r="E14" s="39"/>
      <c r="F14" s="36"/>
      <c r="G14" s="36"/>
      <c r="H14" s="40"/>
      <c r="I14" s="39" t="s">
        <v>25</v>
      </c>
      <c r="J14" s="45">
        <v>2006</v>
      </c>
      <c r="K14" s="36">
        <v>0.15</v>
      </c>
      <c r="L14" s="44">
        <f t="shared" si="0"/>
        <v>300.9</v>
      </c>
      <c r="M14" s="21"/>
    </row>
    <row r="15" ht="34" customHeight="1" spans="1:13">
      <c r="A15" s="36"/>
      <c r="B15" s="37"/>
      <c r="C15" s="38"/>
      <c r="D15" s="38"/>
      <c r="E15" s="39"/>
      <c r="F15" s="36"/>
      <c r="G15" s="36" t="s">
        <v>59</v>
      </c>
      <c r="H15" s="40"/>
      <c r="I15" s="39" t="s">
        <v>20</v>
      </c>
      <c r="J15" s="45">
        <v>2306</v>
      </c>
      <c r="K15" s="36">
        <v>0.07</v>
      </c>
      <c r="L15" s="44">
        <f t="shared" si="0"/>
        <v>161.42</v>
      </c>
      <c r="M15" s="21"/>
    </row>
    <row r="16" ht="34" customHeight="1" spans="1:13">
      <c r="A16" s="36"/>
      <c r="B16" s="37"/>
      <c r="C16" s="38"/>
      <c r="D16" s="38"/>
      <c r="E16" s="39"/>
      <c r="F16" s="36"/>
      <c r="G16" s="36"/>
      <c r="H16" s="40"/>
      <c r="I16" s="39" t="s">
        <v>21</v>
      </c>
      <c r="J16" s="45">
        <v>2306</v>
      </c>
      <c r="K16" s="36">
        <v>0.05</v>
      </c>
      <c r="L16" s="44">
        <f t="shared" si="0"/>
        <v>115.3</v>
      </c>
      <c r="M16" s="21"/>
    </row>
    <row r="17" ht="34" customHeight="1" spans="1:13">
      <c r="A17" s="36"/>
      <c r="B17" s="37"/>
      <c r="C17" s="38"/>
      <c r="D17" s="38"/>
      <c r="E17" s="39"/>
      <c r="F17" s="36"/>
      <c r="G17" s="36"/>
      <c r="H17" s="40"/>
      <c r="I17" s="39" t="s">
        <v>58</v>
      </c>
      <c r="J17" s="45">
        <v>2306</v>
      </c>
      <c r="K17" s="36">
        <v>0.56</v>
      </c>
      <c r="L17" s="44">
        <f t="shared" si="0"/>
        <v>1291.36</v>
      </c>
      <c r="M17" s="21"/>
    </row>
    <row r="18" ht="34" customHeight="1" spans="1:13">
      <c r="A18" s="36"/>
      <c r="B18" s="37"/>
      <c r="C18" s="38"/>
      <c r="D18" s="38"/>
      <c r="E18" s="39"/>
      <c r="F18" s="36"/>
      <c r="G18" s="36"/>
      <c r="H18" s="40"/>
      <c r="I18" s="39" t="s">
        <v>25</v>
      </c>
      <c r="J18" s="45">
        <v>2306</v>
      </c>
      <c r="K18" s="36">
        <v>0.15</v>
      </c>
      <c r="L18" s="44">
        <f t="shared" si="0"/>
        <v>345.9</v>
      </c>
      <c r="M18" s="21"/>
    </row>
    <row r="19" ht="34" customHeight="1" spans="1:13">
      <c r="A19" s="36"/>
      <c r="B19" s="37"/>
      <c r="C19" s="38"/>
      <c r="D19" s="38"/>
      <c r="E19" s="39"/>
      <c r="F19" s="36"/>
      <c r="G19" s="36" t="s">
        <v>60</v>
      </c>
      <c r="H19" s="40"/>
      <c r="I19" s="39" t="s">
        <v>20</v>
      </c>
      <c r="J19" s="45">
        <v>2006</v>
      </c>
      <c r="K19" s="36">
        <v>0.07</v>
      </c>
      <c r="L19" s="44">
        <f t="shared" si="0"/>
        <v>140.42</v>
      </c>
      <c r="M19" s="21"/>
    </row>
    <row r="20" ht="34" customHeight="1" spans="1:13">
      <c r="A20" s="36"/>
      <c r="B20" s="37"/>
      <c r="C20" s="38"/>
      <c r="D20" s="38"/>
      <c r="E20" s="39"/>
      <c r="F20" s="36"/>
      <c r="G20" s="36"/>
      <c r="H20" s="40"/>
      <c r="I20" s="39" t="s">
        <v>21</v>
      </c>
      <c r="J20" s="45">
        <v>2006</v>
      </c>
      <c r="K20" s="36">
        <v>0.05</v>
      </c>
      <c r="L20" s="44">
        <f t="shared" si="0"/>
        <v>100.3</v>
      </c>
      <c r="M20" s="21"/>
    </row>
    <row r="21" ht="34" customHeight="1" spans="1:13">
      <c r="A21" s="36"/>
      <c r="B21" s="37"/>
      <c r="C21" s="38"/>
      <c r="D21" s="38"/>
      <c r="E21" s="39"/>
      <c r="F21" s="36"/>
      <c r="G21" s="36"/>
      <c r="H21" s="40"/>
      <c r="I21" s="39" t="s">
        <v>58</v>
      </c>
      <c r="J21" s="45">
        <v>2006</v>
      </c>
      <c r="K21" s="36">
        <v>0.56</v>
      </c>
      <c r="L21" s="44">
        <f t="shared" si="0"/>
        <v>1123.36</v>
      </c>
      <c r="M21" s="21"/>
    </row>
    <row r="22" ht="34" customHeight="1" spans="1:13">
      <c r="A22" s="36"/>
      <c r="B22" s="37"/>
      <c r="C22" s="38"/>
      <c r="D22" s="38"/>
      <c r="E22" s="39"/>
      <c r="F22" s="36"/>
      <c r="G22" s="36"/>
      <c r="H22" s="40"/>
      <c r="I22" s="39" t="s">
        <v>25</v>
      </c>
      <c r="J22" s="45">
        <v>2006</v>
      </c>
      <c r="K22" s="36">
        <v>0.15</v>
      </c>
      <c r="L22" s="44">
        <f t="shared" si="0"/>
        <v>300.9</v>
      </c>
      <c r="M22" s="21"/>
    </row>
    <row r="23" ht="34" customHeight="1" spans="1:13">
      <c r="A23" s="36"/>
      <c r="B23" s="37"/>
      <c r="C23" s="38"/>
      <c r="D23" s="38"/>
      <c r="E23" s="39" t="s">
        <v>61</v>
      </c>
      <c r="F23" s="36"/>
      <c r="G23" s="36" t="s">
        <v>62</v>
      </c>
      <c r="H23" s="40"/>
      <c r="I23" s="39" t="s">
        <v>20</v>
      </c>
      <c r="J23" s="45">
        <v>1006</v>
      </c>
      <c r="K23" s="36">
        <v>0.07</v>
      </c>
      <c r="L23" s="44">
        <f t="shared" si="0"/>
        <v>70.42</v>
      </c>
      <c r="M23" s="21"/>
    </row>
    <row r="24" ht="34" customHeight="1" spans="1:13">
      <c r="A24" s="36"/>
      <c r="B24" s="37"/>
      <c r="C24" s="38"/>
      <c r="D24" s="38"/>
      <c r="E24" s="39"/>
      <c r="F24" s="36"/>
      <c r="G24" s="36"/>
      <c r="H24" s="40"/>
      <c r="I24" s="39" t="s">
        <v>21</v>
      </c>
      <c r="J24" s="45">
        <v>1006</v>
      </c>
      <c r="K24" s="36">
        <v>0.05</v>
      </c>
      <c r="L24" s="44">
        <f t="shared" si="0"/>
        <v>50.3</v>
      </c>
      <c r="M24" s="21"/>
    </row>
    <row r="25" ht="34" customHeight="1" spans="1:13">
      <c r="A25" s="36"/>
      <c r="B25" s="37"/>
      <c r="C25" s="38"/>
      <c r="D25" s="38"/>
      <c r="E25" s="39"/>
      <c r="F25" s="36"/>
      <c r="G25" s="36"/>
      <c r="H25" s="40"/>
      <c r="I25" s="39" t="s">
        <v>58</v>
      </c>
      <c r="J25" s="45">
        <v>1006</v>
      </c>
      <c r="K25" s="36">
        <v>0.56</v>
      </c>
      <c r="L25" s="44">
        <f t="shared" si="0"/>
        <v>563.36</v>
      </c>
      <c r="M25" s="21"/>
    </row>
    <row r="26" ht="34" customHeight="1" spans="1:13">
      <c r="A26" s="36"/>
      <c r="B26" s="37"/>
      <c r="C26" s="38"/>
      <c r="D26" s="38"/>
      <c r="E26" s="39"/>
      <c r="F26" s="36"/>
      <c r="G26" s="36"/>
      <c r="H26" s="40"/>
      <c r="I26" s="39" t="s">
        <v>25</v>
      </c>
      <c r="J26" s="45">
        <v>1006</v>
      </c>
      <c r="K26" s="36">
        <v>0.15</v>
      </c>
      <c r="L26" s="44">
        <f t="shared" si="0"/>
        <v>150.9</v>
      </c>
      <c r="M26" s="21"/>
    </row>
    <row r="27" ht="34" customHeight="1" spans="1:13">
      <c r="A27" s="36"/>
      <c r="B27" s="37"/>
      <c r="C27" s="38"/>
      <c r="D27" s="38"/>
      <c r="E27" s="41"/>
      <c r="F27" s="36"/>
      <c r="G27" s="42"/>
      <c r="H27" s="40"/>
      <c r="I27" s="39" t="s">
        <v>34</v>
      </c>
      <c r="J27" s="45">
        <v>7324</v>
      </c>
      <c r="K27" s="36"/>
      <c r="L27" s="44">
        <f t="shared" si="0"/>
        <v>0</v>
      </c>
      <c r="M27" s="21"/>
    </row>
    <row r="28" ht="34" customHeight="1" spans="1:13">
      <c r="A28" s="36"/>
      <c r="B28" s="37"/>
      <c r="C28" s="38"/>
      <c r="D28" s="38"/>
      <c r="E28" s="41"/>
      <c r="F28" s="36"/>
      <c r="G28" s="42"/>
      <c r="H28" s="40"/>
      <c r="I28" s="36" t="s">
        <v>63</v>
      </c>
      <c r="J28" s="45">
        <v>7324</v>
      </c>
      <c r="K28" s="36">
        <v>0.1</v>
      </c>
      <c r="L28" s="44">
        <f t="shared" ref="L28:L62" si="1">K28*J28</f>
        <v>732.4</v>
      </c>
      <c r="M28" s="21"/>
    </row>
    <row r="29" ht="34" customHeight="1" spans="1:13">
      <c r="A29" s="36" t="s">
        <v>14</v>
      </c>
      <c r="B29" s="37">
        <v>45321</v>
      </c>
      <c r="C29" s="38" t="s">
        <v>15</v>
      </c>
      <c r="D29" s="38" t="s">
        <v>64</v>
      </c>
      <c r="E29" s="39" t="s">
        <v>65</v>
      </c>
      <c r="F29" s="36" t="s">
        <v>66</v>
      </c>
      <c r="G29" s="36" t="s">
        <v>67</v>
      </c>
      <c r="H29" s="40" t="s">
        <v>29</v>
      </c>
      <c r="I29" s="36" t="s">
        <v>20</v>
      </c>
      <c r="J29" s="45">
        <v>2912</v>
      </c>
      <c r="K29" s="36">
        <v>0.07</v>
      </c>
      <c r="L29" s="44">
        <f t="shared" si="1"/>
        <v>203.84</v>
      </c>
      <c r="M29" s="21"/>
    </row>
    <row r="30" ht="34" customHeight="1" spans="1:13">
      <c r="A30" s="36"/>
      <c r="B30" s="37"/>
      <c r="C30" s="38"/>
      <c r="D30" s="38"/>
      <c r="E30" s="39"/>
      <c r="F30" s="36"/>
      <c r="G30" s="36"/>
      <c r="H30" s="40"/>
      <c r="I30" s="36" t="s">
        <v>21</v>
      </c>
      <c r="J30" s="45">
        <v>2912</v>
      </c>
      <c r="K30" s="36">
        <v>0.05</v>
      </c>
      <c r="L30" s="44">
        <f t="shared" si="1"/>
        <v>145.6</v>
      </c>
      <c r="M30" s="21"/>
    </row>
    <row r="31" ht="34" customHeight="1" spans="1:13">
      <c r="A31" s="36"/>
      <c r="B31" s="37"/>
      <c r="C31" s="38"/>
      <c r="D31" s="38"/>
      <c r="E31" s="39"/>
      <c r="F31" s="36"/>
      <c r="G31" s="36"/>
      <c r="H31" s="40"/>
      <c r="I31" s="36" t="s">
        <v>30</v>
      </c>
      <c r="J31" s="45">
        <v>2912</v>
      </c>
      <c r="K31" s="36">
        <v>0.416</v>
      </c>
      <c r="L31" s="44">
        <f t="shared" si="1"/>
        <v>1211.392</v>
      </c>
      <c r="M31" s="21"/>
    </row>
    <row r="32" ht="34" customHeight="1" spans="1:13">
      <c r="A32" s="36"/>
      <c r="B32" s="37"/>
      <c r="C32" s="38"/>
      <c r="D32" s="38"/>
      <c r="E32" s="39"/>
      <c r="F32" s="36"/>
      <c r="G32" s="36"/>
      <c r="H32" s="40"/>
      <c r="I32" s="36" t="s">
        <v>31</v>
      </c>
      <c r="J32" s="45">
        <v>2912</v>
      </c>
      <c r="K32" s="36">
        <v>0.68</v>
      </c>
      <c r="L32" s="44">
        <f t="shared" si="1"/>
        <v>1980.16</v>
      </c>
      <c r="M32" s="21"/>
    </row>
    <row r="33" ht="34" customHeight="1" spans="1:13">
      <c r="A33" s="36"/>
      <c r="B33" s="37"/>
      <c r="C33" s="38"/>
      <c r="D33" s="38"/>
      <c r="E33" s="39"/>
      <c r="F33" s="36"/>
      <c r="G33" s="36"/>
      <c r="H33" s="40"/>
      <c r="I33" s="36" t="s">
        <v>25</v>
      </c>
      <c r="J33" s="45">
        <v>2912</v>
      </c>
      <c r="K33" s="36">
        <v>0.15</v>
      </c>
      <c r="L33" s="44">
        <f t="shared" si="1"/>
        <v>436.8</v>
      </c>
      <c r="M33" s="21"/>
    </row>
    <row r="34" ht="34" customHeight="1" spans="1:13">
      <c r="A34" s="36"/>
      <c r="B34" s="37"/>
      <c r="C34" s="38"/>
      <c r="D34" s="38"/>
      <c r="E34" s="39" t="s">
        <v>68</v>
      </c>
      <c r="F34" s="36"/>
      <c r="G34" s="36" t="s">
        <v>69</v>
      </c>
      <c r="H34" s="40"/>
      <c r="I34" s="36" t="s">
        <v>20</v>
      </c>
      <c r="J34" s="45">
        <v>14284</v>
      </c>
      <c r="K34" s="36">
        <v>0.07</v>
      </c>
      <c r="L34" s="44">
        <f t="shared" si="1"/>
        <v>999.88</v>
      </c>
      <c r="M34" s="21"/>
    </row>
    <row r="35" ht="34" customHeight="1" spans="1:13">
      <c r="A35" s="36"/>
      <c r="B35" s="37"/>
      <c r="C35" s="38"/>
      <c r="D35" s="38"/>
      <c r="E35" s="39"/>
      <c r="F35" s="36"/>
      <c r="G35" s="36"/>
      <c r="H35" s="40"/>
      <c r="I35" s="36" t="s">
        <v>21</v>
      </c>
      <c r="J35" s="45">
        <v>14284</v>
      </c>
      <c r="K35" s="36">
        <v>0.05</v>
      </c>
      <c r="L35" s="44">
        <f t="shared" si="1"/>
        <v>714.2</v>
      </c>
      <c r="M35" s="21"/>
    </row>
    <row r="36" ht="34" customHeight="1" spans="1:13">
      <c r="A36" s="36"/>
      <c r="B36" s="37"/>
      <c r="C36" s="38"/>
      <c r="D36" s="38"/>
      <c r="E36" s="39"/>
      <c r="F36" s="36"/>
      <c r="G36" s="36"/>
      <c r="H36" s="40"/>
      <c r="I36" s="36" t="s">
        <v>30</v>
      </c>
      <c r="J36" s="45">
        <v>7461</v>
      </c>
      <c r="K36" s="36">
        <v>0.416</v>
      </c>
      <c r="L36" s="44">
        <f t="shared" si="1"/>
        <v>3103.776</v>
      </c>
      <c r="M36" s="21"/>
    </row>
    <row r="37" ht="34" customHeight="1" spans="1:13">
      <c r="A37" s="36"/>
      <c r="B37" s="37"/>
      <c r="C37" s="38"/>
      <c r="D37" s="38"/>
      <c r="E37" s="39"/>
      <c r="F37" s="36"/>
      <c r="G37" s="36"/>
      <c r="H37" s="40"/>
      <c r="I37" s="36" t="s">
        <v>31</v>
      </c>
      <c r="J37" s="45">
        <v>7461</v>
      </c>
      <c r="K37" s="36">
        <v>0.68</v>
      </c>
      <c r="L37" s="44">
        <f t="shared" si="1"/>
        <v>5073.48</v>
      </c>
      <c r="M37" s="21"/>
    </row>
    <row r="38" ht="34" customHeight="1" spans="1:13">
      <c r="A38" s="36"/>
      <c r="B38" s="37"/>
      <c r="C38" s="38"/>
      <c r="D38" s="38"/>
      <c r="E38" s="39"/>
      <c r="F38" s="36"/>
      <c r="G38" s="36"/>
      <c r="H38" s="40"/>
      <c r="I38" s="36" t="s">
        <v>25</v>
      </c>
      <c r="J38" s="45">
        <v>14284</v>
      </c>
      <c r="K38" s="36">
        <v>0.15</v>
      </c>
      <c r="L38" s="44">
        <f t="shared" si="1"/>
        <v>2142.6</v>
      </c>
      <c r="M38" s="21"/>
    </row>
    <row r="39" ht="34" customHeight="1" spans="1:13">
      <c r="A39" s="36"/>
      <c r="B39" s="37"/>
      <c r="C39" s="38"/>
      <c r="D39" s="38"/>
      <c r="E39" s="39" t="s">
        <v>70</v>
      </c>
      <c r="F39" s="36"/>
      <c r="G39" s="36" t="s">
        <v>71</v>
      </c>
      <c r="H39" s="40"/>
      <c r="I39" s="36" t="s">
        <v>20</v>
      </c>
      <c r="J39" s="45">
        <v>1275</v>
      </c>
      <c r="K39" s="36">
        <v>0.07</v>
      </c>
      <c r="L39" s="44">
        <f t="shared" si="1"/>
        <v>89.25</v>
      </c>
      <c r="M39" s="21"/>
    </row>
    <row r="40" ht="34" customHeight="1" spans="1:13">
      <c r="A40" s="36"/>
      <c r="B40" s="37"/>
      <c r="C40" s="38"/>
      <c r="D40" s="38"/>
      <c r="E40" s="39"/>
      <c r="F40" s="36"/>
      <c r="G40" s="36"/>
      <c r="H40" s="40"/>
      <c r="I40" s="36" t="s">
        <v>21</v>
      </c>
      <c r="J40" s="45">
        <v>1275</v>
      </c>
      <c r="K40" s="36">
        <v>0.05</v>
      </c>
      <c r="L40" s="44">
        <f t="shared" si="1"/>
        <v>63.75</v>
      </c>
      <c r="M40" s="21"/>
    </row>
    <row r="41" ht="34" customHeight="1" spans="1:13">
      <c r="A41" s="36"/>
      <c r="B41" s="37"/>
      <c r="C41" s="38"/>
      <c r="D41" s="38"/>
      <c r="E41" s="39"/>
      <c r="F41" s="36"/>
      <c r="G41" s="36"/>
      <c r="H41" s="40"/>
      <c r="I41" s="36" t="s">
        <v>30</v>
      </c>
      <c r="J41" s="45">
        <v>1275</v>
      </c>
      <c r="K41" s="36">
        <v>0.416</v>
      </c>
      <c r="L41" s="44">
        <f t="shared" si="1"/>
        <v>530.4</v>
      </c>
      <c r="M41" s="21"/>
    </row>
    <row r="42" ht="34" customHeight="1" spans="1:13">
      <c r="A42" s="36"/>
      <c r="B42" s="37"/>
      <c r="C42" s="38"/>
      <c r="D42" s="38"/>
      <c r="E42" s="39"/>
      <c r="F42" s="36"/>
      <c r="G42" s="36"/>
      <c r="H42" s="40"/>
      <c r="I42" s="36" t="s">
        <v>31</v>
      </c>
      <c r="J42" s="45">
        <v>1275</v>
      </c>
      <c r="K42" s="36">
        <v>0.68</v>
      </c>
      <c r="L42" s="44">
        <f t="shared" si="1"/>
        <v>867</v>
      </c>
      <c r="M42" s="21"/>
    </row>
    <row r="43" ht="34" customHeight="1" spans="1:13">
      <c r="A43" s="36"/>
      <c r="B43" s="37"/>
      <c r="C43" s="38"/>
      <c r="D43" s="38"/>
      <c r="E43" s="39"/>
      <c r="F43" s="36"/>
      <c r="G43" s="36"/>
      <c r="H43" s="40"/>
      <c r="I43" s="36" t="s">
        <v>25</v>
      </c>
      <c r="J43" s="45">
        <v>1275</v>
      </c>
      <c r="K43" s="36">
        <v>0.15</v>
      </c>
      <c r="L43" s="44">
        <f t="shared" si="1"/>
        <v>191.25</v>
      </c>
      <c r="M43" s="21"/>
    </row>
    <row r="44" ht="34" customHeight="1" spans="1:13">
      <c r="A44" s="36"/>
      <c r="B44" s="37"/>
      <c r="C44" s="38"/>
      <c r="D44" s="38"/>
      <c r="E44" s="39" t="s">
        <v>72</v>
      </c>
      <c r="F44" s="36"/>
      <c r="G44" s="36" t="s">
        <v>73</v>
      </c>
      <c r="H44" s="40"/>
      <c r="I44" s="36" t="s">
        <v>20</v>
      </c>
      <c r="J44" s="45">
        <v>5724</v>
      </c>
      <c r="K44" s="36">
        <v>0.07</v>
      </c>
      <c r="L44" s="44">
        <f t="shared" si="1"/>
        <v>400.68</v>
      </c>
      <c r="M44" s="21"/>
    </row>
    <row r="45" ht="34" customHeight="1" spans="1:13">
      <c r="A45" s="36"/>
      <c r="B45" s="37"/>
      <c r="C45" s="38"/>
      <c r="D45" s="38"/>
      <c r="E45" s="39"/>
      <c r="F45" s="36"/>
      <c r="G45" s="36"/>
      <c r="H45" s="40"/>
      <c r="I45" s="36" t="s">
        <v>21</v>
      </c>
      <c r="J45" s="45">
        <v>5724</v>
      </c>
      <c r="K45" s="36">
        <v>0.05</v>
      </c>
      <c r="L45" s="44">
        <f t="shared" si="1"/>
        <v>286.2</v>
      </c>
      <c r="M45" s="21"/>
    </row>
    <row r="46" ht="34" customHeight="1" spans="1:13">
      <c r="A46" s="36"/>
      <c r="B46" s="37"/>
      <c r="C46" s="38"/>
      <c r="D46" s="38"/>
      <c r="E46" s="39"/>
      <c r="F46" s="36"/>
      <c r="G46" s="36"/>
      <c r="H46" s="40"/>
      <c r="I46" s="36" t="s">
        <v>30</v>
      </c>
      <c r="J46" s="45">
        <v>5724</v>
      </c>
      <c r="K46" s="36">
        <v>0.416</v>
      </c>
      <c r="L46" s="44">
        <f t="shared" si="1"/>
        <v>2381.184</v>
      </c>
      <c r="M46" s="21"/>
    </row>
    <row r="47" ht="34" customHeight="1" spans="1:13">
      <c r="A47" s="36"/>
      <c r="B47" s="37"/>
      <c r="C47" s="38"/>
      <c r="D47" s="38"/>
      <c r="E47" s="39"/>
      <c r="F47" s="36"/>
      <c r="G47" s="36"/>
      <c r="H47" s="40"/>
      <c r="I47" s="36" t="s">
        <v>31</v>
      </c>
      <c r="J47" s="45">
        <v>5724</v>
      </c>
      <c r="K47" s="36">
        <v>0.68</v>
      </c>
      <c r="L47" s="44">
        <f t="shared" si="1"/>
        <v>3892.32</v>
      </c>
      <c r="M47" s="21"/>
    </row>
    <row r="48" ht="34" customHeight="1" spans="1:13">
      <c r="A48" s="36"/>
      <c r="B48" s="37"/>
      <c r="C48" s="38"/>
      <c r="D48" s="38"/>
      <c r="E48" s="39"/>
      <c r="F48" s="36"/>
      <c r="G48" s="36"/>
      <c r="H48" s="40"/>
      <c r="I48" s="36" t="s">
        <v>25</v>
      </c>
      <c r="J48" s="45">
        <v>5724</v>
      </c>
      <c r="K48" s="36">
        <v>0.15</v>
      </c>
      <c r="L48" s="44">
        <f t="shared" si="1"/>
        <v>858.6</v>
      </c>
      <c r="M48" s="21"/>
    </row>
    <row r="49" ht="34" customHeight="1" spans="1:13">
      <c r="A49" s="36"/>
      <c r="B49" s="37"/>
      <c r="C49" s="38"/>
      <c r="D49" s="38"/>
      <c r="E49" s="40" t="s">
        <v>17</v>
      </c>
      <c r="F49" s="36"/>
      <c r="G49" s="36" t="s">
        <v>17</v>
      </c>
      <c r="H49" s="40"/>
      <c r="I49" s="36" t="s">
        <v>32</v>
      </c>
      <c r="J49" s="45">
        <v>17372</v>
      </c>
      <c r="K49" s="36"/>
      <c r="L49" s="44">
        <f t="shared" si="1"/>
        <v>0</v>
      </c>
      <c r="M49" s="21"/>
    </row>
    <row r="50" ht="34" customHeight="1" spans="1:13">
      <c r="A50" s="36"/>
      <c r="B50" s="37"/>
      <c r="C50" s="38"/>
      <c r="D50" s="38"/>
      <c r="E50" s="40"/>
      <c r="F50" s="36"/>
      <c r="G50" s="36"/>
      <c r="H50" s="40"/>
      <c r="I50" s="36" t="s">
        <v>33</v>
      </c>
      <c r="J50" s="45">
        <v>707</v>
      </c>
      <c r="K50" s="36">
        <v>0.36</v>
      </c>
      <c r="L50" s="44">
        <f t="shared" si="1"/>
        <v>254.52</v>
      </c>
      <c r="M50" s="21"/>
    </row>
    <row r="51" ht="34" customHeight="1" spans="1:13">
      <c r="A51" s="36"/>
      <c r="B51" s="37"/>
      <c r="C51" s="38"/>
      <c r="D51" s="38"/>
      <c r="E51" s="40"/>
      <c r="F51" s="36"/>
      <c r="G51" s="36"/>
      <c r="H51" s="40"/>
      <c r="I51" s="36" t="s">
        <v>34</v>
      </c>
      <c r="J51" s="45">
        <v>17372</v>
      </c>
      <c r="K51" s="36"/>
      <c r="L51" s="44">
        <f t="shared" si="1"/>
        <v>0</v>
      </c>
      <c r="M51" s="21"/>
    </row>
    <row r="52" ht="34" customHeight="1" spans="1:13">
      <c r="A52" s="36" t="s">
        <v>14</v>
      </c>
      <c r="B52" s="37">
        <v>45352</v>
      </c>
      <c r="C52" s="38" t="s">
        <v>15</v>
      </c>
      <c r="D52" s="38" t="s">
        <v>74</v>
      </c>
      <c r="E52" s="40" t="s">
        <v>17</v>
      </c>
      <c r="F52" s="36" t="s">
        <v>75</v>
      </c>
      <c r="G52" s="36" t="s">
        <v>76</v>
      </c>
      <c r="H52" s="40" t="s">
        <v>29</v>
      </c>
      <c r="I52" s="36" t="s">
        <v>20</v>
      </c>
      <c r="J52" s="45">
        <v>800</v>
      </c>
      <c r="K52" s="36">
        <v>0.07</v>
      </c>
      <c r="L52" s="46">
        <f t="shared" si="1"/>
        <v>56</v>
      </c>
      <c r="M52" s="21"/>
    </row>
    <row r="53" ht="34" customHeight="1" spans="1:13">
      <c r="A53" s="36"/>
      <c r="B53" s="36"/>
      <c r="C53" s="38"/>
      <c r="D53" s="38"/>
      <c r="E53" s="40"/>
      <c r="F53" s="36"/>
      <c r="G53" s="36"/>
      <c r="H53" s="40"/>
      <c r="I53" s="36" t="s">
        <v>21</v>
      </c>
      <c r="J53" s="45">
        <v>800</v>
      </c>
      <c r="K53" s="36">
        <v>0.05</v>
      </c>
      <c r="L53" s="46">
        <f t="shared" si="1"/>
        <v>40</v>
      </c>
      <c r="M53" s="21"/>
    </row>
    <row r="54" ht="34" customHeight="1" spans="1:13">
      <c r="A54" s="36"/>
      <c r="B54" s="36"/>
      <c r="C54" s="38"/>
      <c r="D54" s="38"/>
      <c r="E54" s="40"/>
      <c r="F54" s="36"/>
      <c r="G54" s="36" t="s">
        <v>77</v>
      </c>
      <c r="H54" s="40"/>
      <c r="I54" s="36" t="s">
        <v>20</v>
      </c>
      <c r="J54" s="45">
        <v>100</v>
      </c>
      <c r="K54" s="36">
        <v>0.07</v>
      </c>
      <c r="L54" s="46">
        <f t="shared" si="1"/>
        <v>7</v>
      </c>
      <c r="M54" s="21"/>
    </row>
    <row r="55" ht="34" customHeight="1" spans="1:13">
      <c r="A55" s="36"/>
      <c r="B55" s="36"/>
      <c r="C55" s="38"/>
      <c r="D55" s="38"/>
      <c r="E55" s="40"/>
      <c r="F55" s="36"/>
      <c r="G55" s="36"/>
      <c r="H55" s="40"/>
      <c r="I55" s="36" t="s">
        <v>21</v>
      </c>
      <c r="J55" s="45">
        <v>100</v>
      </c>
      <c r="K55" s="36">
        <v>0.05</v>
      </c>
      <c r="L55" s="46">
        <f t="shared" si="1"/>
        <v>5</v>
      </c>
      <c r="M55" s="21"/>
    </row>
    <row r="56" ht="34" customHeight="1" spans="1:13">
      <c r="A56" s="36"/>
      <c r="B56" s="36"/>
      <c r="C56" s="38"/>
      <c r="D56" s="38"/>
      <c r="E56" s="40"/>
      <c r="F56" s="36"/>
      <c r="G56" s="36" t="s">
        <v>78</v>
      </c>
      <c r="H56" s="40"/>
      <c r="I56" s="36" t="s">
        <v>20</v>
      </c>
      <c r="J56" s="45">
        <v>200</v>
      </c>
      <c r="K56" s="36">
        <v>0.07</v>
      </c>
      <c r="L56" s="46">
        <f t="shared" si="1"/>
        <v>14</v>
      </c>
      <c r="M56" s="21"/>
    </row>
    <row r="57" ht="34" customHeight="1" spans="1:13">
      <c r="A57" s="36"/>
      <c r="B57" s="36"/>
      <c r="C57" s="38"/>
      <c r="D57" s="38"/>
      <c r="E57" s="40"/>
      <c r="F57" s="36"/>
      <c r="G57" s="36"/>
      <c r="H57" s="40"/>
      <c r="I57" s="36" t="s">
        <v>21</v>
      </c>
      <c r="J57" s="45">
        <v>200</v>
      </c>
      <c r="K57" s="36">
        <v>0.05</v>
      </c>
      <c r="L57" s="46">
        <f t="shared" si="1"/>
        <v>10</v>
      </c>
      <c r="M57" s="21"/>
    </row>
    <row r="58" ht="34" customHeight="1" spans="1:13">
      <c r="A58" s="36"/>
      <c r="B58" s="36"/>
      <c r="C58" s="38"/>
      <c r="D58" s="38"/>
      <c r="E58" s="40"/>
      <c r="F58" s="36"/>
      <c r="G58" s="36" t="s">
        <v>79</v>
      </c>
      <c r="H58" s="40"/>
      <c r="I58" s="36" t="s">
        <v>20</v>
      </c>
      <c r="J58" s="45">
        <v>200</v>
      </c>
      <c r="K58" s="36">
        <v>0.07</v>
      </c>
      <c r="L58" s="46">
        <f t="shared" si="1"/>
        <v>14</v>
      </c>
      <c r="M58" s="21"/>
    </row>
    <row r="59" ht="34" customHeight="1" spans="1:13">
      <c r="A59" s="36"/>
      <c r="B59" s="36"/>
      <c r="C59" s="38"/>
      <c r="D59" s="38"/>
      <c r="E59" s="40"/>
      <c r="F59" s="36"/>
      <c r="G59" s="36"/>
      <c r="H59" s="40"/>
      <c r="I59" s="36" t="s">
        <v>21</v>
      </c>
      <c r="J59" s="45">
        <v>200</v>
      </c>
      <c r="K59" s="36">
        <v>0.05</v>
      </c>
      <c r="L59" s="46">
        <f t="shared" si="1"/>
        <v>10</v>
      </c>
      <c r="M59" s="21"/>
    </row>
    <row r="60" ht="34" customHeight="1" spans="1:18">
      <c r="A60" s="36"/>
      <c r="B60" s="36"/>
      <c r="C60" s="38"/>
      <c r="D60" s="38"/>
      <c r="E60" s="40"/>
      <c r="F60" s="36"/>
      <c r="G60" s="36" t="s">
        <v>80</v>
      </c>
      <c r="H60" s="40"/>
      <c r="I60" s="36" t="s">
        <v>20</v>
      </c>
      <c r="J60" s="45">
        <v>4000</v>
      </c>
      <c r="K60" s="36">
        <v>0.07</v>
      </c>
      <c r="L60" s="46">
        <f t="shared" si="1"/>
        <v>280</v>
      </c>
      <c r="M60" s="21"/>
      <c r="O60" s="47" t="s">
        <v>81</v>
      </c>
      <c r="P60" s="47"/>
      <c r="Q60" s="47"/>
      <c r="R60" s="47"/>
    </row>
    <row r="61" ht="34" customHeight="1" spans="1:18">
      <c r="A61" s="36"/>
      <c r="B61" s="36"/>
      <c r="C61" s="38"/>
      <c r="D61" s="38"/>
      <c r="E61" s="40"/>
      <c r="F61" s="36"/>
      <c r="G61" s="36"/>
      <c r="H61" s="40"/>
      <c r="I61" s="36" t="s">
        <v>21</v>
      </c>
      <c r="J61" s="45">
        <v>4000</v>
      </c>
      <c r="K61" s="36">
        <v>0.05</v>
      </c>
      <c r="L61" s="46">
        <f t="shared" si="1"/>
        <v>200</v>
      </c>
      <c r="M61" s="21"/>
      <c r="O61" s="47" t="s">
        <v>82</v>
      </c>
      <c r="P61" s="47" t="s">
        <v>83</v>
      </c>
      <c r="Q61" s="47">
        <v>31100.742</v>
      </c>
      <c r="R61" s="47"/>
    </row>
    <row r="62" ht="34" customHeight="1" spans="1:18">
      <c r="A62" s="36"/>
      <c r="B62" s="36"/>
      <c r="C62" s="38"/>
      <c r="D62" s="38"/>
      <c r="E62" s="40"/>
      <c r="F62" s="36"/>
      <c r="G62" s="36" t="s">
        <v>17</v>
      </c>
      <c r="H62" s="40"/>
      <c r="I62" s="36" t="s">
        <v>25</v>
      </c>
      <c r="J62" s="36">
        <v>5300</v>
      </c>
      <c r="K62" s="36">
        <v>0.15</v>
      </c>
      <c r="L62" s="46">
        <f t="shared" si="1"/>
        <v>795</v>
      </c>
      <c r="M62" s="21"/>
      <c r="O62" s="47" t="s">
        <v>84</v>
      </c>
      <c r="P62" s="47" t="s">
        <v>45</v>
      </c>
      <c r="Q62" s="47" t="s">
        <v>85</v>
      </c>
      <c r="R62" s="48">
        <v>4636.78</v>
      </c>
    </row>
    <row r="63" customFormat="1" ht="25" customHeight="1" spans="1:18">
      <c r="A63" s="32" t="s">
        <v>86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3">
        <f>SUM(L3:L62)</f>
        <v>35737.522</v>
      </c>
      <c r="M63" s="28"/>
      <c r="R63" s="49"/>
    </row>
    <row r="64" customFormat="1" ht="23" spans="1:1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"/>
      <c r="L64" s="1"/>
    </row>
    <row r="65" customFormat="1" ht="23" spans="1:13">
      <c r="A65" s="3" t="s">
        <v>87</v>
      </c>
      <c r="B65" s="3"/>
      <c r="C65" s="3"/>
      <c r="D65" s="3"/>
      <c r="E65" s="3"/>
      <c r="F65" s="3"/>
      <c r="G65" s="3"/>
      <c r="H65" s="3"/>
      <c r="I65" s="3"/>
      <c r="J65" s="3"/>
      <c r="K65" s="1"/>
      <c r="L65" s="1"/>
      <c r="M65" s="1"/>
    </row>
    <row r="66" customFormat="1" ht="98" spans="1:13">
      <c r="A66" s="17" t="s">
        <v>88</v>
      </c>
      <c r="B66" s="17" t="s">
        <v>89</v>
      </c>
      <c r="C66" s="17" t="s">
        <v>1</v>
      </c>
      <c r="D66" s="17" t="s">
        <v>90</v>
      </c>
      <c r="E66" s="17" t="s">
        <v>91</v>
      </c>
      <c r="F66" s="17" t="s">
        <v>92</v>
      </c>
      <c r="G66" s="18" t="s">
        <v>93</v>
      </c>
      <c r="H66" s="18" t="s">
        <v>94</v>
      </c>
      <c r="I66" s="17" t="s">
        <v>95</v>
      </c>
      <c r="J66" s="18" t="s">
        <v>96</v>
      </c>
      <c r="K66" s="1"/>
      <c r="L66" s="1"/>
      <c r="M66" s="1"/>
    </row>
    <row r="67" customFormat="1" ht="28" spans="1:13">
      <c r="A67" s="19">
        <v>1</v>
      </c>
      <c r="B67" s="20"/>
      <c r="C67" s="19" t="s">
        <v>14</v>
      </c>
      <c r="D67" s="21" t="s">
        <v>97</v>
      </c>
      <c r="E67" s="50" t="s">
        <v>98</v>
      </c>
      <c r="F67" s="51"/>
      <c r="G67" s="51"/>
      <c r="H67" s="52"/>
      <c r="I67" s="34">
        <v>31100.742</v>
      </c>
      <c r="J67" s="19"/>
      <c r="K67" s="35"/>
      <c r="L67" s="1"/>
      <c r="M67" s="1"/>
    </row>
    <row r="68" ht="28" spans="1:10">
      <c r="A68" s="19">
        <v>2</v>
      </c>
      <c r="B68" s="20"/>
      <c r="C68" s="19" t="s">
        <v>14</v>
      </c>
      <c r="D68" s="21" t="s">
        <v>97</v>
      </c>
      <c r="E68" s="53" t="s">
        <v>45</v>
      </c>
      <c r="F68" s="21" t="s">
        <v>99</v>
      </c>
      <c r="G68" s="21" t="s">
        <v>100</v>
      </c>
      <c r="H68" s="21">
        <v>75938</v>
      </c>
      <c r="I68" s="34">
        <v>4636.78</v>
      </c>
      <c r="J68" s="19"/>
    </row>
  </sheetData>
  <autoFilter xmlns:etc="http://www.wps.cn/officeDocument/2017/etCustomData" ref="I1:I68" etc:filterBottomFollowUsedRange="0">
    <extLst/>
  </autoFilter>
  <mergeCells count="51">
    <mergeCell ref="A1:L1"/>
    <mergeCell ref="A65:J65"/>
    <mergeCell ref="E67:H67"/>
    <mergeCell ref="A3:A10"/>
    <mergeCell ref="A11:A28"/>
    <mergeCell ref="A29:A51"/>
    <mergeCell ref="A52:A62"/>
    <mergeCell ref="B3:B10"/>
    <mergeCell ref="B11:B28"/>
    <mergeCell ref="B29:B51"/>
    <mergeCell ref="B52:B62"/>
    <mergeCell ref="C3:C10"/>
    <mergeCell ref="C11:C28"/>
    <mergeCell ref="C29:C51"/>
    <mergeCell ref="C52:C62"/>
    <mergeCell ref="D3:D10"/>
    <mergeCell ref="D11:D28"/>
    <mergeCell ref="D29:D51"/>
    <mergeCell ref="D52:D62"/>
    <mergeCell ref="E3:E10"/>
    <mergeCell ref="E11:E22"/>
    <mergeCell ref="E23:E26"/>
    <mergeCell ref="E29:E33"/>
    <mergeCell ref="E34:E38"/>
    <mergeCell ref="E39:E43"/>
    <mergeCell ref="E44:E48"/>
    <mergeCell ref="E49:E51"/>
    <mergeCell ref="E52:E62"/>
    <mergeCell ref="F3:F10"/>
    <mergeCell ref="F11:F28"/>
    <mergeCell ref="F29:F51"/>
    <mergeCell ref="F52:F62"/>
    <mergeCell ref="G3:G10"/>
    <mergeCell ref="G11:G14"/>
    <mergeCell ref="G15:G18"/>
    <mergeCell ref="G19:G22"/>
    <mergeCell ref="G23:G26"/>
    <mergeCell ref="G29:G33"/>
    <mergeCell ref="G34:G38"/>
    <mergeCell ref="G39:G43"/>
    <mergeCell ref="G44:G48"/>
    <mergeCell ref="G49:G51"/>
    <mergeCell ref="G52:G53"/>
    <mergeCell ref="G54:G55"/>
    <mergeCell ref="G56:G57"/>
    <mergeCell ref="G58:G59"/>
    <mergeCell ref="G60:G61"/>
    <mergeCell ref="H3:H10"/>
    <mergeCell ref="H11:H28"/>
    <mergeCell ref="H29:H51"/>
    <mergeCell ref="H52:H62"/>
  </mergeCells>
  <pageMargins left="0.7" right="0.7" top="0.75" bottom="0.75" header="0.3" footer="0.3"/>
  <pageSetup paperSize="9" scale="2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85" zoomScaleNormal="85" topLeftCell="A28" workbookViewId="0">
      <selection activeCell="L42" sqref="L42"/>
    </sheetView>
  </sheetViews>
  <sheetFormatPr defaultColWidth="9" defaultRowHeight="14"/>
  <cols>
    <col min="1" max="1" width="8.36363636363636" style="1" customWidth="1"/>
    <col min="2" max="2" width="14.2727272727273" style="1" customWidth="1"/>
    <col min="3" max="3" width="8.36363636363636" style="1" customWidth="1"/>
    <col min="4" max="4" width="19.6363636363636" style="1" customWidth="1"/>
    <col min="5" max="5" width="17.4" style="1" customWidth="1"/>
    <col min="6" max="6" width="16.6363636363636" style="1" customWidth="1"/>
    <col min="7" max="7" width="19" style="1" customWidth="1"/>
    <col min="8" max="8" width="23.5090909090909" style="1" customWidth="1"/>
    <col min="9" max="9" width="37.2727272727273" style="1" customWidth="1"/>
    <col min="10" max="10" width="12.0909090909091" style="1" customWidth="1"/>
    <col min="11" max="11" width="11.4545454545455" style="1" customWidth="1"/>
    <col min="12" max="12" width="15.3636363636364" style="1" customWidth="1"/>
    <col min="13" max="18" width="9" style="1"/>
    <col min="19" max="19" width="13.3636363636364" style="1" customWidth="1"/>
    <col min="20" max="16384" width="9" style="1"/>
  </cols>
  <sheetData>
    <row r="1" s="1" customFormat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34" customHeight="1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22" t="s">
        <v>9</v>
      </c>
      <c r="J2" s="22" t="s">
        <v>10</v>
      </c>
      <c r="K2" s="23" t="s">
        <v>11</v>
      </c>
      <c r="L2" s="24" t="s">
        <v>12</v>
      </c>
      <c r="M2" s="18" t="s">
        <v>13</v>
      </c>
    </row>
    <row r="3" customFormat="1" ht="25" customHeight="1" spans="1:13">
      <c r="A3" s="7" t="s">
        <v>14</v>
      </c>
      <c r="B3" s="8">
        <v>45952</v>
      </c>
      <c r="C3" s="7" t="s">
        <v>101</v>
      </c>
      <c r="D3" s="7" t="s">
        <v>102</v>
      </c>
      <c r="E3" s="9">
        <v>14439</v>
      </c>
      <c r="F3" s="9" t="s">
        <v>103</v>
      </c>
      <c r="G3" s="9" t="s">
        <v>104</v>
      </c>
      <c r="H3" s="9" t="s">
        <v>105</v>
      </c>
      <c r="I3" s="25" t="s">
        <v>58</v>
      </c>
      <c r="J3" s="26">
        <f t="shared" ref="J3:J9" si="0">15+375</f>
        <v>390</v>
      </c>
      <c r="K3" s="26">
        <v>0.56</v>
      </c>
      <c r="L3" s="27">
        <f t="shared" ref="L3:L38" si="1">J3*K3</f>
        <v>218.4</v>
      </c>
      <c r="M3" s="28"/>
    </row>
    <row r="4" customFormat="1" ht="25" customHeight="1" spans="1:13">
      <c r="A4" s="10"/>
      <c r="B4" s="10"/>
      <c r="C4" s="10"/>
      <c r="D4" s="10"/>
      <c r="E4" s="11"/>
      <c r="F4" s="10"/>
      <c r="G4" s="11"/>
      <c r="H4" s="11"/>
      <c r="I4" s="25" t="s">
        <v>106</v>
      </c>
      <c r="J4" s="26">
        <f t="shared" si="0"/>
        <v>390</v>
      </c>
      <c r="K4" s="26">
        <v>0</v>
      </c>
      <c r="L4" s="27">
        <f t="shared" si="1"/>
        <v>0</v>
      </c>
      <c r="M4" s="28"/>
    </row>
    <row r="5" customFormat="1" ht="25" customHeight="1" spans="1:13">
      <c r="A5" s="10"/>
      <c r="B5" s="10"/>
      <c r="C5" s="10"/>
      <c r="D5" s="10"/>
      <c r="E5" s="11"/>
      <c r="F5" s="10"/>
      <c r="G5" s="11"/>
      <c r="H5" s="11"/>
      <c r="I5" s="25" t="s">
        <v>107</v>
      </c>
      <c r="J5" s="26">
        <f t="shared" si="0"/>
        <v>390</v>
      </c>
      <c r="K5" s="26">
        <v>0.14</v>
      </c>
      <c r="L5" s="27">
        <f t="shared" si="1"/>
        <v>54.6</v>
      </c>
      <c r="M5" s="28"/>
    </row>
    <row r="6" customFormat="1" ht="25" customHeight="1" spans="1:13">
      <c r="A6" s="10"/>
      <c r="B6" s="10"/>
      <c r="C6" s="10"/>
      <c r="D6" s="10"/>
      <c r="E6" s="11"/>
      <c r="F6" s="10"/>
      <c r="G6" s="11"/>
      <c r="H6" s="11"/>
      <c r="I6" s="25" t="s">
        <v>108</v>
      </c>
      <c r="J6" s="29">
        <v>390</v>
      </c>
      <c r="K6" s="26">
        <v>0.07</v>
      </c>
      <c r="L6" s="27">
        <f t="shared" si="1"/>
        <v>27.3</v>
      </c>
      <c r="M6" s="28"/>
    </row>
    <row r="7" customFormat="1" ht="25" customHeight="1" spans="1:13">
      <c r="A7" s="10"/>
      <c r="B7" s="10"/>
      <c r="C7" s="10"/>
      <c r="D7" s="10"/>
      <c r="E7" s="11"/>
      <c r="F7" s="10"/>
      <c r="G7" s="11"/>
      <c r="H7" s="11"/>
      <c r="I7" s="25" t="s">
        <v>109</v>
      </c>
      <c r="J7" s="29">
        <v>409</v>
      </c>
      <c r="K7" s="26">
        <v>0.55</v>
      </c>
      <c r="L7" s="27">
        <f t="shared" si="1"/>
        <v>224.95</v>
      </c>
      <c r="M7" s="28"/>
    </row>
    <row r="8" customFormat="1" ht="25" customHeight="1" spans="1:13">
      <c r="A8" s="10"/>
      <c r="B8" s="10"/>
      <c r="C8" s="10"/>
      <c r="D8" s="10"/>
      <c r="E8" s="11"/>
      <c r="F8" s="10"/>
      <c r="G8" s="11"/>
      <c r="H8" s="11"/>
      <c r="I8" s="26" t="s">
        <v>110</v>
      </c>
      <c r="J8" s="26">
        <f t="shared" si="0"/>
        <v>390</v>
      </c>
      <c r="K8" s="26">
        <v>0.2</v>
      </c>
      <c r="L8" s="27">
        <f t="shared" si="1"/>
        <v>78</v>
      </c>
      <c r="M8" s="28"/>
    </row>
    <row r="9" customFormat="1" ht="25" customHeight="1" spans="1:13">
      <c r="A9" s="10"/>
      <c r="B9" s="10"/>
      <c r="C9" s="10"/>
      <c r="D9" s="10"/>
      <c r="E9" s="11"/>
      <c r="F9" s="10"/>
      <c r="G9" s="12"/>
      <c r="H9" s="11"/>
      <c r="I9" s="26" t="s">
        <v>111</v>
      </c>
      <c r="J9" s="26">
        <f t="shared" si="0"/>
        <v>390</v>
      </c>
      <c r="K9" s="26">
        <v>0.1</v>
      </c>
      <c r="L9" s="27">
        <f t="shared" si="1"/>
        <v>39</v>
      </c>
      <c r="M9" s="28"/>
    </row>
    <row r="10" customFormat="1" ht="25" customHeight="1" spans="1:13">
      <c r="A10" s="10"/>
      <c r="B10" s="10"/>
      <c r="C10" s="10"/>
      <c r="D10" s="10"/>
      <c r="E10" s="11"/>
      <c r="F10" s="10"/>
      <c r="G10" s="9" t="s">
        <v>112</v>
      </c>
      <c r="H10" s="11"/>
      <c r="I10" s="25" t="s">
        <v>58</v>
      </c>
      <c r="J10" s="26">
        <f t="shared" ref="J10:J12" si="2">15+450</f>
        <v>465</v>
      </c>
      <c r="K10" s="26">
        <v>0.56</v>
      </c>
      <c r="L10" s="27">
        <f t="shared" si="1"/>
        <v>260.4</v>
      </c>
      <c r="M10" s="28"/>
    </row>
    <row r="11" customFormat="1" ht="25" customHeight="1" spans="1:13">
      <c r="A11" s="10"/>
      <c r="B11" s="10"/>
      <c r="C11" s="10"/>
      <c r="D11" s="10"/>
      <c r="E11" s="11"/>
      <c r="F11" s="10"/>
      <c r="G11" s="11"/>
      <c r="H11" s="11"/>
      <c r="I11" s="25" t="s">
        <v>106</v>
      </c>
      <c r="J11" s="26">
        <f t="shared" si="2"/>
        <v>465</v>
      </c>
      <c r="K11" s="26">
        <v>0</v>
      </c>
      <c r="L11" s="27">
        <f t="shared" si="1"/>
        <v>0</v>
      </c>
      <c r="M11" s="28"/>
    </row>
    <row r="12" customFormat="1" ht="25" customHeight="1" spans="1:13">
      <c r="A12" s="10"/>
      <c r="B12" s="10"/>
      <c r="C12" s="10"/>
      <c r="D12" s="10"/>
      <c r="E12" s="11"/>
      <c r="F12" s="10"/>
      <c r="G12" s="11"/>
      <c r="H12" s="11"/>
      <c r="I12" s="25" t="s">
        <v>107</v>
      </c>
      <c r="J12" s="26">
        <f t="shared" si="2"/>
        <v>465</v>
      </c>
      <c r="K12" s="26">
        <v>0.14</v>
      </c>
      <c r="L12" s="27">
        <f t="shared" si="1"/>
        <v>65.1</v>
      </c>
      <c r="M12" s="28"/>
    </row>
    <row r="13" customFormat="1" ht="25" customHeight="1" spans="1:13">
      <c r="A13" s="10"/>
      <c r="B13" s="10"/>
      <c r="C13" s="10"/>
      <c r="D13" s="10"/>
      <c r="E13" s="11"/>
      <c r="F13" s="10"/>
      <c r="G13" s="11"/>
      <c r="H13" s="11"/>
      <c r="I13" s="25" t="s">
        <v>108</v>
      </c>
      <c r="J13" s="29">
        <v>465</v>
      </c>
      <c r="K13" s="26">
        <v>0.07</v>
      </c>
      <c r="L13" s="27">
        <f t="shared" si="1"/>
        <v>32.55</v>
      </c>
      <c r="M13" s="28"/>
    </row>
    <row r="14" customFormat="1" ht="25" customHeight="1" spans="1:13">
      <c r="A14" s="10"/>
      <c r="B14" s="10"/>
      <c r="C14" s="10"/>
      <c r="D14" s="10"/>
      <c r="E14" s="11"/>
      <c r="F14" s="10"/>
      <c r="G14" s="11"/>
      <c r="H14" s="11"/>
      <c r="I14" s="25" t="s">
        <v>109</v>
      </c>
      <c r="J14" s="29">
        <v>488</v>
      </c>
      <c r="K14" s="26">
        <v>0.55</v>
      </c>
      <c r="L14" s="27">
        <f t="shared" si="1"/>
        <v>268.4</v>
      </c>
      <c r="M14" s="28"/>
    </row>
    <row r="15" customFormat="1" ht="25" customHeight="1" spans="1:13">
      <c r="A15" s="10"/>
      <c r="B15" s="10"/>
      <c r="C15" s="10"/>
      <c r="D15" s="10"/>
      <c r="E15" s="11"/>
      <c r="F15" s="10"/>
      <c r="G15" s="11"/>
      <c r="H15" s="11"/>
      <c r="I15" s="26" t="s">
        <v>113</v>
      </c>
      <c r="J15" s="26">
        <f>15+450</f>
        <v>465</v>
      </c>
      <c r="K15" s="26">
        <v>0.2</v>
      </c>
      <c r="L15" s="27">
        <f t="shared" si="1"/>
        <v>93</v>
      </c>
      <c r="M15" s="28"/>
    </row>
    <row r="16" customFormat="1" ht="25" customHeight="1" spans="1:13">
      <c r="A16" s="10"/>
      <c r="B16" s="10"/>
      <c r="C16" s="10"/>
      <c r="D16" s="10"/>
      <c r="E16" s="12"/>
      <c r="F16" s="10"/>
      <c r="G16" s="12"/>
      <c r="H16" s="12"/>
      <c r="I16" s="26" t="s">
        <v>111</v>
      </c>
      <c r="J16" s="26">
        <f>15+450</f>
        <v>465</v>
      </c>
      <c r="K16" s="26">
        <v>0.1</v>
      </c>
      <c r="L16" s="27">
        <f t="shared" si="1"/>
        <v>46.5</v>
      </c>
      <c r="M16" s="28"/>
    </row>
    <row r="17" customFormat="1" ht="25" customHeight="1" spans="1:13">
      <c r="A17" s="10"/>
      <c r="B17" s="10"/>
      <c r="C17" s="10"/>
      <c r="D17" s="10"/>
      <c r="E17" s="7">
        <v>15144</v>
      </c>
      <c r="F17" s="10"/>
      <c r="G17" s="9" t="s">
        <v>114</v>
      </c>
      <c r="H17" s="9" t="s">
        <v>115</v>
      </c>
      <c r="I17" s="25" t="s">
        <v>107</v>
      </c>
      <c r="J17" s="26">
        <f t="shared" ref="J17:J19" si="3">15+2800</f>
        <v>2815</v>
      </c>
      <c r="K17" s="25">
        <v>0.14</v>
      </c>
      <c r="L17" s="27">
        <f t="shared" si="1"/>
        <v>394.1</v>
      </c>
      <c r="M17" s="28"/>
    </row>
    <row r="18" customFormat="1" ht="25" customHeight="1" spans="1:13">
      <c r="A18" s="10"/>
      <c r="B18" s="10"/>
      <c r="C18" s="10"/>
      <c r="D18" s="10"/>
      <c r="E18" s="10"/>
      <c r="F18" s="10"/>
      <c r="G18" s="11"/>
      <c r="H18" s="11"/>
      <c r="I18" s="25" t="s">
        <v>108</v>
      </c>
      <c r="J18" s="26">
        <f t="shared" si="3"/>
        <v>2815</v>
      </c>
      <c r="K18" s="25">
        <v>0.07</v>
      </c>
      <c r="L18" s="26">
        <f t="shared" si="1"/>
        <v>197.05</v>
      </c>
      <c r="M18" s="28"/>
    </row>
    <row r="19" customFormat="1" ht="25" customHeight="1" spans="1:13">
      <c r="A19" s="10"/>
      <c r="B19" s="10"/>
      <c r="C19" s="10"/>
      <c r="D19" s="10"/>
      <c r="E19" s="10"/>
      <c r="F19" s="10"/>
      <c r="G19" s="11"/>
      <c r="H19" s="11"/>
      <c r="I19" s="25" t="s">
        <v>116</v>
      </c>
      <c r="J19" s="26">
        <f t="shared" si="3"/>
        <v>2815</v>
      </c>
      <c r="K19" s="25">
        <v>0.05</v>
      </c>
      <c r="L19" s="27">
        <f t="shared" si="1"/>
        <v>140.75</v>
      </c>
      <c r="M19" s="28"/>
    </row>
    <row r="20" customFormat="1" ht="25" customHeight="1" spans="1:13">
      <c r="A20" s="10"/>
      <c r="B20" s="10"/>
      <c r="C20" s="10"/>
      <c r="D20" s="10"/>
      <c r="E20" s="10"/>
      <c r="F20" s="10"/>
      <c r="G20" s="11"/>
      <c r="H20" s="11"/>
      <c r="I20" s="30" t="s">
        <v>117</v>
      </c>
      <c r="J20" s="26">
        <f>15+1400</f>
        <v>1415</v>
      </c>
      <c r="K20" s="25">
        <v>0.624</v>
      </c>
      <c r="L20" s="27">
        <f t="shared" si="1"/>
        <v>882.96</v>
      </c>
      <c r="M20" s="28"/>
    </row>
    <row r="21" customFormat="1" ht="25" customHeight="1" spans="1:13">
      <c r="A21" s="10"/>
      <c r="B21" s="10"/>
      <c r="C21" s="10"/>
      <c r="D21" s="10"/>
      <c r="E21" s="10"/>
      <c r="F21" s="10"/>
      <c r="G21" s="11"/>
      <c r="H21" s="11"/>
      <c r="I21" s="30" t="s">
        <v>32</v>
      </c>
      <c r="J21" s="26">
        <f>15+1400</f>
        <v>1415</v>
      </c>
      <c r="K21" s="25">
        <v>0.4</v>
      </c>
      <c r="L21" s="27">
        <f t="shared" si="1"/>
        <v>566</v>
      </c>
      <c r="M21" s="28"/>
    </row>
    <row r="22" customFormat="1" ht="25" customHeight="1" spans="1:13">
      <c r="A22" s="10"/>
      <c r="B22" s="10"/>
      <c r="C22" s="10"/>
      <c r="D22" s="10"/>
      <c r="E22" s="10"/>
      <c r="F22" s="10"/>
      <c r="G22" s="11"/>
      <c r="H22" s="11"/>
      <c r="I22" s="30" t="s">
        <v>33</v>
      </c>
      <c r="J22" s="29">
        <v>56</v>
      </c>
      <c r="K22" s="25">
        <v>0.4</v>
      </c>
      <c r="L22" s="27">
        <f t="shared" si="1"/>
        <v>22.4</v>
      </c>
      <c r="M22" s="28"/>
    </row>
    <row r="23" customFormat="1" ht="25" customHeight="1" spans="1:13">
      <c r="A23" s="13"/>
      <c r="B23" s="13"/>
      <c r="C23" s="13"/>
      <c r="D23" s="13"/>
      <c r="E23" s="13"/>
      <c r="F23" s="13"/>
      <c r="G23" s="12"/>
      <c r="H23" s="12"/>
      <c r="I23" s="30" t="s">
        <v>106</v>
      </c>
      <c r="J23" s="26">
        <v>1415</v>
      </c>
      <c r="K23" s="25">
        <v>0</v>
      </c>
      <c r="L23" s="27">
        <f t="shared" si="1"/>
        <v>0</v>
      </c>
      <c r="M23" s="28"/>
    </row>
    <row r="24" customFormat="1" ht="25" customHeight="1" spans="1:13">
      <c r="A24" s="7" t="s">
        <v>14</v>
      </c>
      <c r="B24" s="8">
        <v>45971</v>
      </c>
      <c r="C24" s="7" t="s">
        <v>101</v>
      </c>
      <c r="D24" s="7" t="s">
        <v>118</v>
      </c>
      <c r="E24" s="9">
        <v>15288</v>
      </c>
      <c r="F24" s="9" t="s">
        <v>119</v>
      </c>
      <c r="G24" s="9" t="s">
        <v>120</v>
      </c>
      <c r="H24" s="9" t="s">
        <v>105</v>
      </c>
      <c r="I24" s="25" t="s">
        <v>121</v>
      </c>
      <c r="J24" s="26">
        <v>700</v>
      </c>
      <c r="K24" s="26">
        <v>0.56</v>
      </c>
      <c r="L24" s="27">
        <f t="shared" si="1"/>
        <v>392</v>
      </c>
      <c r="M24" s="28"/>
    </row>
    <row r="25" customFormat="1" ht="25" customHeight="1" spans="1:13">
      <c r="A25" s="10"/>
      <c r="B25" s="10"/>
      <c r="C25" s="10"/>
      <c r="D25" s="10"/>
      <c r="E25" s="11"/>
      <c r="F25" s="10"/>
      <c r="G25" s="11"/>
      <c r="H25" s="11"/>
      <c r="I25" s="25" t="s">
        <v>122</v>
      </c>
      <c r="J25" s="26">
        <v>700</v>
      </c>
      <c r="K25" s="26">
        <v>0</v>
      </c>
      <c r="L25" s="27">
        <f t="shared" si="1"/>
        <v>0</v>
      </c>
      <c r="M25" s="28"/>
    </row>
    <row r="26" customFormat="1" ht="25" customHeight="1" spans="1:13">
      <c r="A26" s="10"/>
      <c r="B26" s="10"/>
      <c r="C26" s="10"/>
      <c r="D26" s="10"/>
      <c r="E26" s="11"/>
      <c r="F26" s="10"/>
      <c r="G26" s="11"/>
      <c r="H26" s="11"/>
      <c r="I26" s="25" t="s">
        <v>107</v>
      </c>
      <c r="J26" s="26">
        <v>700</v>
      </c>
      <c r="K26" s="26">
        <v>0.14</v>
      </c>
      <c r="L26" s="27">
        <f t="shared" si="1"/>
        <v>98</v>
      </c>
      <c r="M26" s="28"/>
    </row>
    <row r="27" customFormat="1" ht="25" customHeight="1" spans="1:13">
      <c r="A27" s="10"/>
      <c r="B27" s="10"/>
      <c r="C27" s="10"/>
      <c r="D27" s="10"/>
      <c r="E27" s="11"/>
      <c r="F27" s="10"/>
      <c r="G27" s="11"/>
      <c r="H27" s="11"/>
      <c r="I27" s="25" t="s">
        <v>123</v>
      </c>
      <c r="J27" s="26">
        <f>2*700</f>
        <v>1400</v>
      </c>
      <c r="K27" s="26">
        <v>0.07</v>
      </c>
      <c r="L27" s="27">
        <f t="shared" si="1"/>
        <v>98</v>
      </c>
      <c r="M27" s="28"/>
    </row>
    <row r="28" customFormat="1" ht="25" customHeight="1" spans="1:13">
      <c r="A28" s="10"/>
      <c r="B28" s="10"/>
      <c r="C28" s="10"/>
      <c r="D28" s="10"/>
      <c r="E28" s="11"/>
      <c r="F28" s="10"/>
      <c r="G28" s="11"/>
      <c r="H28" s="11"/>
      <c r="I28" s="25" t="s">
        <v>124</v>
      </c>
      <c r="J28" s="26">
        <v>700</v>
      </c>
      <c r="K28" s="26">
        <v>0.55</v>
      </c>
      <c r="L28" s="27">
        <f t="shared" si="1"/>
        <v>385</v>
      </c>
      <c r="M28" s="28"/>
    </row>
    <row r="29" customFormat="1" ht="25" customHeight="1" spans="1:13">
      <c r="A29" s="10"/>
      <c r="B29" s="10"/>
      <c r="C29" s="10"/>
      <c r="D29" s="10"/>
      <c r="E29" s="11"/>
      <c r="F29" s="10"/>
      <c r="G29" s="11"/>
      <c r="H29" s="11"/>
      <c r="I29" s="25" t="s">
        <v>125</v>
      </c>
      <c r="J29" s="26">
        <f>0.05*700</f>
        <v>35</v>
      </c>
      <c r="K29" s="26">
        <v>0.55</v>
      </c>
      <c r="L29" s="27">
        <f t="shared" si="1"/>
        <v>19.25</v>
      </c>
      <c r="M29" s="28"/>
    </row>
    <row r="30" customFormat="1" ht="25" customHeight="1" spans="1:13">
      <c r="A30" s="10"/>
      <c r="B30" s="10"/>
      <c r="C30" s="10"/>
      <c r="D30" s="10"/>
      <c r="E30" s="11"/>
      <c r="F30" s="10"/>
      <c r="G30" s="11"/>
      <c r="H30" s="11"/>
      <c r="I30" s="26" t="s">
        <v>126</v>
      </c>
      <c r="J30" s="26">
        <v>700</v>
      </c>
      <c r="K30" s="26">
        <v>0.2</v>
      </c>
      <c r="L30" s="27">
        <f t="shared" si="1"/>
        <v>140</v>
      </c>
      <c r="M30" s="28"/>
    </row>
    <row r="31" customFormat="1" ht="25" customHeight="1" spans="1:13">
      <c r="A31" s="10"/>
      <c r="B31" s="10"/>
      <c r="C31" s="10"/>
      <c r="D31" s="10"/>
      <c r="E31" s="11"/>
      <c r="F31" s="10"/>
      <c r="G31" s="12"/>
      <c r="H31" s="11"/>
      <c r="I31" s="26" t="s">
        <v>127</v>
      </c>
      <c r="J31" s="26">
        <v>700</v>
      </c>
      <c r="K31" s="26">
        <v>0.1</v>
      </c>
      <c r="L31" s="27">
        <f t="shared" si="1"/>
        <v>70</v>
      </c>
      <c r="M31" s="28"/>
    </row>
    <row r="32" customFormat="1" ht="25" customHeight="1" spans="1:13">
      <c r="A32" s="10"/>
      <c r="B32" s="10"/>
      <c r="C32" s="10"/>
      <c r="D32" s="10"/>
      <c r="E32" s="7">
        <v>15290</v>
      </c>
      <c r="F32" s="10"/>
      <c r="G32" s="9" t="s">
        <v>128</v>
      </c>
      <c r="H32" s="9" t="s">
        <v>115</v>
      </c>
      <c r="I32" s="25" t="s">
        <v>107</v>
      </c>
      <c r="J32" s="26">
        <v>2400</v>
      </c>
      <c r="K32" s="25">
        <v>0.14</v>
      </c>
      <c r="L32" s="27">
        <f t="shared" si="1"/>
        <v>336</v>
      </c>
      <c r="M32" s="28"/>
    </row>
    <row r="33" customFormat="1" ht="25" customHeight="1" spans="1:13">
      <c r="A33" s="10"/>
      <c r="B33" s="10"/>
      <c r="C33" s="10"/>
      <c r="D33" s="10"/>
      <c r="E33" s="10"/>
      <c r="F33" s="10"/>
      <c r="G33" s="11"/>
      <c r="H33" s="11"/>
      <c r="I33" s="25" t="s">
        <v>123</v>
      </c>
      <c r="J33" s="26">
        <f>2*2400</f>
        <v>4800</v>
      </c>
      <c r="K33" s="25">
        <v>0.07</v>
      </c>
      <c r="L33" s="26">
        <f t="shared" si="1"/>
        <v>336</v>
      </c>
      <c r="M33" s="28"/>
    </row>
    <row r="34" customFormat="1" ht="25" customHeight="1" spans="1:13">
      <c r="A34" s="10"/>
      <c r="B34" s="10"/>
      <c r="C34" s="10"/>
      <c r="D34" s="10"/>
      <c r="E34" s="10"/>
      <c r="F34" s="10"/>
      <c r="G34" s="11"/>
      <c r="H34" s="11"/>
      <c r="I34" s="25" t="s">
        <v>116</v>
      </c>
      <c r="J34" s="26">
        <v>2400</v>
      </c>
      <c r="K34" s="25">
        <v>0.05</v>
      </c>
      <c r="L34" s="27">
        <f t="shared" si="1"/>
        <v>120</v>
      </c>
      <c r="M34" s="28"/>
    </row>
    <row r="35" customFormat="1" ht="25" customHeight="1" spans="1:13">
      <c r="A35" s="10"/>
      <c r="B35" s="10"/>
      <c r="C35" s="10"/>
      <c r="D35" s="10"/>
      <c r="E35" s="10"/>
      <c r="F35" s="10"/>
      <c r="G35" s="11"/>
      <c r="H35" s="11"/>
      <c r="I35" s="30" t="s">
        <v>129</v>
      </c>
      <c r="J35" s="26">
        <v>1200</v>
      </c>
      <c r="K35" s="25">
        <v>0.624</v>
      </c>
      <c r="L35" s="27">
        <f t="shared" si="1"/>
        <v>748.8</v>
      </c>
      <c r="M35" s="28"/>
    </row>
    <row r="36" customFormat="1" ht="25" customHeight="1" spans="1:13">
      <c r="A36" s="10"/>
      <c r="B36" s="10"/>
      <c r="C36" s="10"/>
      <c r="D36" s="10"/>
      <c r="E36" s="10"/>
      <c r="F36" s="10"/>
      <c r="G36" s="11"/>
      <c r="H36" s="11"/>
      <c r="I36" s="30" t="s">
        <v>130</v>
      </c>
      <c r="J36" s="26">
        <v>1200</v>
      </c>
      <c r="K36" s="25">
        <v>0.4</v>
      </c>
      <c r="L36" s="27">
        <f t="shared" si="1"/>
        <v>480</v>
      </c>
      <c r="M36" s="28"/>
    </row>
    <row r="37" customFormat="1" ht="25" customHeight="1" spans="1:13">
      <c r="A37" s="10"/>
      <c r="B37" s="10"/>
      <c r="C37" s="10"/>
      <c r="D37" s="10"/>
      <c r="E37" s="10"/>
      <c r="F37" s="10"/>
      <c r="G37" s="11"/>
      <c r="H37" s="11"/>
      <c r="I37" s="30" t="s">
        <v>131</v>
      </c>
      <c r="J37" s="26">
        <v>48</v>
      </c>
      <c r="K37" s="25">
        <v>0.4</v>
      </c>
      <c r="L37" s="27">
        <f t="shared" si="1"/>
        <v>19.2</v>
      </c>
      <c r="M37" s="28"/>
    </row>
    <row r="38" customFormat="1" ht="25" customHeight="1" spans="1:13">
      <c r="A38" s="13"/>
      <c r="B38" s="13"/>
      <c r="C38" s="13"/>
      <c r="D38" s="13"/>
      <c r="E38" s="13"/>
      <c r="F38" s="13"/>
      <c r="G38" s="12"/>
      <c r="H38" s="12"/>
      <c r="I38" s="30" t="s">
        <v>122</v>
      </c>
      <c r="J38" s="26">
        <v>1200</v>
      </c>
      <c r="K38" s="25">
        <v>0</v>
      </c>
      <c r="L38" s="27">
        <f t="shared" si="1"/>
        <v>0</v>
      </c>
      <c r="M38" s="28"/>
    </row>
    <row r="39" spans="1:12">
      <c r="A39" s="14" t="s">
        <v>86</v>
      </c>
      <c r="B39" s="15"/>
      <c r="C39" s="15"/>
      <c r="D39" s="15"/>
      <c r="E39" s="15"/>
      <c r="F39" s="15"/>
      <c r="G39" s="15"/>
      <c r="H39" s="15"/>
      <c r="I39" s="31"/>
      <c r="J39" s="32">
        <f>SUM(J3:J38)</f>
        <v>37656</v>
      </c>
      <c r="K39" s="32"/>
      <c r="L39" s="33">
        <f>SUM(L3:L38)</f>
        <v>6853.71</v>
      </c>
    </row>
    <row r="40" ht="23" spans="1:10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ht="23" spans="1:10">
      <c r="A41" s="3" t="s">
        <v>87</v>
      </c>
      <c r="B41" s="3"/>
      <c r="C41" s="3"/>
      <c r="D41" s="3"/>
      <c r="E41" s="3"/>
      <c r="F41" s="3"/>
      <c r="G41" s="3"/>
      <c r="H41" s="3"/>
      <c r="I41" s="3"/>
      <c r="J41" s="3"/>
    </row>
    <row r="42" ht="56" spans="1:10">
      <c r="A42" s="17" t="s">
        <v>88</v>
      </c>
      <c r="B42" s="17" t="s">
        <v>89</v>
      </c>
      <c r="C42" s="17" t="s">
        <v>1</v>
      </c>
      <c r="D42" s="17" t="s">
        <v>90</v>
      </c>
      <c r="E42" s="17" t="s">
        <v>91</v>
      </c>
      <c r="F42" s="17" t="s">
        <v>92</v>
      </c>
      <c r="G42" s="18" t="s">
        <v>93</v>
      </c>
      <c r="H42" s="18" t="s">
        <v>94</v>
      </c>
      <c r="I42" s="17" t="s">
        <v>95</v>
      </c>
      <c r="J42" s="18" t="s">
        <v>96</v>
      </c>
    </row>
    <row r="43" ht="28" spans="1:11">
      <c r="A43" s="19">
        <v>1</v>
      </c>
      <c r="B43" s="20"/>
      <c r="C43" s="19" t="s">
        <v>14</v>
      </c>
      <c r="D43" s="21" t="s">
        <v>97</v>
      </c>
      <c r="E43" s="21" t="s">
        <v>132</v>
      </c>
      <c r="F43" s="19" t="s">
        <v>133</v>
      </c>
      <c r="G43" s="19" t="s">
        <v>134</v>
      </c>
      <c r="H43" s="19">
        <f>J39</f>
        <v>37656</v>
      </c>
      <c r="I43" s="34">
        <f>L39</f>
        <v>6853.71</v>
      </c>
      <c r="J43" s="19"/>
      <c r="K43" s="35"/>
    </row>
  </sheetData>
  <mergeCells count="26">
    <mergeCell ref="A1:L1"/>
    <mergeCell ref="A39:I39"/>
    <mergeCell ref="A41:J41"/>
    <mergeCell ref="A3:A23"/>
    <mergeCell ref="A24:A38"/>
    <mergeCell ref="B3:B23"/>
    <mergeCell ref="B24:B38"/>
    <mergeCell ref="C3:C23"/>
    <mergeCell ref="C24:C38"/>
    <mergeCell ref="D3:D23"/>
    <mergeCell ref="D24:D38"/>
    <mergeCell ref="E3:E16"/>
    <mergeCell ref="E17:E23"/>
    <mergeCell ref="E24:E31"/>
    <mergeCell ref="E32:E38"/>
    <mergeCell ref="F3:F23"/>
    <mergeCell ref="F24:F38"/>
    <mergeCell ref="G3:G9"/>
    <mergeCell ref="G10:G16"/>
    <mergeCell ref="G17:G23"/>
    <mergeCell ref="G24:G31"/>
    <mergeCell ref="G32:G38"/>
    <mergeCell ref="H3:H16"/>
    <mergeCell ref="H17:H23"/>
    <mergeCell ref="H24:H31"/>
    <mergeCell ref="H32:H38"/>
  </mergeCells>
  <conditionalFormatting sqref="E17">
    <cfRule type="duplicateValues" dxfId="0" priority="2"/>
  </conditionalFormatting>
  <conditionalFormatting sqref="E3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2月</vt:lpstr>
      <vt:lpstr>3.12</vt:lpstr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2025-11-22T07:48:11Z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D503B8C4249E47DFA20A0DC504FEBC5F_13</vt:lpwstr>
  </property>
</Properties>
</file>