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10月" sheetId="19" r:id="rId1"/>
    <sheet name="12月" sheetId="20" r:id="rId2"/>
  </sheets>
  <definedNames>
    <definedName name="_xlnm._FilterDatabase" localSheetId="0" hidden="1">'10月'!$A$1:$I$25</definedName>
    <definedName name="_xlnm._FilterDatabase" localSheetId="1" hidden="1">'12月'!$A$1:$I$83</definedName>
    <definedName name="_xlnm.Print_Area" localSheetId="0">'10月'!$A$1:$I$2</definedName>
    <definedName name="_xlnm.Print_Area" localSheetId="1">'12月'!$A$1:$I$2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<sst xmlns="http://schemas.openxmlformats.org/spreadsheetml/2006/main" count="210" uniqueCount="91">
  <si>
    <r>
      <rPr>
        <b/>
        <sz val="16"/>
        <color theme="1"/>
        <rFont val="宋体"/>
        <charset val="134"/>
      </rPr>
      <t>复华兴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</si>
  <si>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</si>
  <si>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</si>
  <si>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</si>
  <si>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</si>
  <si>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</si>
  <si>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</si>
  <si>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</si>
  <si>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</si>
  <si>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</si>
  <si>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Grace</t>
  </si>
  <si>
    <r>
      <rPr>
        <sz val="11"/>
        <color theme="1"/>
        <rFont val="等线"/>
        <charset val="134"/>
      </rPr>
      <t xml:space="preserve">40519
40620
</t>
    </r>
    <r>
      <rPr>
        <b/>
        <sz val="11"/>
        <color theme="1"/>
        <rFont val="等线"/>
        <charset val="134"/>
      </rPr>
      <t>40623</t>
    </r>
    <r>
      <rPr>
        <sz val="11"/>
        <color theme="1"/>
        <rFont val="等线"/>
        <charset val="134"/>
      </rPr>
      <t xml:space="preserve">
40554</t>
    </r>
  </si>
  <si>
    <t>RBSKFHX0026</t>
  </si>
  <si>
    <t>SW69 0122-041-800
Made in China 女上装</t>
  </si>
  <si>
    <t>白色吊牌HPBCRFI001-60*95mm-RFID LOGO</t>
  </si>
  <si>
    <t>白色吊牌HPBCRFI001-60*95mm-RFID LOGO MP</t>
  </si>
  <si>
    <t>MP贴纸101.6*38.1mm（热胶）BKSKR24011</t>
  </si>
  <si>
    <t>白色缎带洗标CLBCGEN003*6页-60*25mm</t>
  </si>
  <si>
    <t>白色缎带芯片洗标CLBCRFI001-60*25mm-RFID</t>
  </si>
  <si>
    <r>
      <rPr>
        <sz val="11"/>
        <color theme="1"/>
        <rFont val="等线"/>
        <charset val="134"/>
      </rPr>
      <t xml:space="preserve">40517
40621
</t>
    </r>
    <r>
      <rPr>
        <b/>
        <sz val="11"/>
        <color theme="1"/>
        <rFont val="等线"/>
        <charset val="134"/>
      </rPr>
      <t>40622</t>
    </r>
    <r>
      <rPr>
        <sz val="11"/>
        <color theme="1"/>
        <rFont val="等线"/>
        <charset val="134"/>
      </rPr>
      <t xml:space="preserve">
40555</t>
    </r>
  </si>
  <si>
    <t>RBSKFHX0027</t>
  </si>
  <si>
    <t>SW70 0123-041-800
Made in China 女下装</t>
  </si>
  <si>
    <t>黑色 吊绳 MRBCGEN004-320*1.5mm</t>
  </si>
  <si>
    <t>裆底贴ADBWGEN001</t>
  </si>
  <si>
    <t>40527
40627</t>
  </si>
  <si>
    <t>RBSKFHX0028</t>
  </si>
  <si>
    <t>SW121 0128-041-700
Made in China 女上装</t>
  </si>
  <si>
    <t>白色缎带芯片洗标CLBCRFI001-60*25mm-RFID大货样</t>
  </si>
  <si>
    <t>40528
40628</t>
  </si>
  <si>
    <t>RBSKFHX0029</t>
  </si>
  <si>
    <t>SW122 0129-041-700
Made in China 女下装</t>
  </si>
  <si>
    <r>
      <rPr>
        <sz val="11"/>
        <color theme="1"/>
        <rFont val="等线"/>
        <charset val="134"/>
      </rPr>
      <t xml:space="preserve">40520
</t>
    </r>
    <r>
      <rPr>
        <b/>
        <sz val="11"/>
        <color theme="1"/>
        <rFont val="等线"/>
        <charset val="134"/>
      </rPr>
      <t>40616</t>
    </r>
    <r>
      <rPr>
        <sz val="11"/>
        <color theme="1"/>
        <rFont val="等线"/>
        <charset val="134"/>
      </rPr>
      <t xml:space="preserve">
40625</t>
    </r>
  </si>
  <si>
    <t>RBSKFHX0030</t>
  </si>
  <si>
    <t>SW71 0124-041-712
Made in China 女上装</t>
  </si>
  <si>
    <r>
      <rPr>
        <sz val="11"/>
        <color theme="1"/>
        <rFont val="等线"/>
        <charset val="134"/>
      </rPr>
      <t xml:space="preserve">40521
</t>
    </r>
    <r>
      <rPr>
        <b/>
        <sz val="11"/>
        <color theme="1"/>
        <rFont val="等线"/>
        <charset val="134"/>
      </rPr>
      <t>40617</t>
    </r>
    <r>
      <rPr>
        <sz val="11"/>
        <color theme="1"/>
        <rFont val="等线"/>
        <charset val="134"/>
      </rPr>
      <t xml:space="preserve">
40629</t>
    </r>
  </si>
  <si>
    <t>RBSKFHX0031</t>
  </si>
  <si>
    <t>SW72 0125-041-712
Made in China 女下装</t>
  </si>
  <si>
    <t>裆底贴ADBWGEN002</t>
  </si>
  <si>
    <t>RBSKFHX0032</t>
  </si>
  <si>
    <t>SW71 0124-041-712
Made in China 女上装 翻单1</t>
  </si>
  <si>
    <t>RBSKFHX0033</t>
  </si>
  <si>
    <t>SW72 0125-041-712
Made in China 女下装 翻单1</t>
  </si>
  <si>
    <t>RBSKFHX0034</t>
  </si>
  <si>
    <t>SW71 0124-041-712
Made in China 女上装 翻单2</t>
  </si>
  <si>
    <t>RBSKFHX0035</t>
  </si>
  <si>
    <t>SW72 0125-041-712
Made in China 女下装 翻单2</t>
  </si>
  <si>
    <t>RBSKFHX0038</t>
  </si>
  <si>
    <t>SW121 0128-041-700
Made in China 女上装 翻单1</t>
  </si>
  <si>
    <t>RBSKFHX0039</t>
  </si>
  <si>
    <t>SW122 0129-041-700
Made in China 女下装翻单1</t>
  </si>
  <si>
    <t>RBSKFHX0042</t>
  </si>
  <si>
    <t>SW121 0128-041-700
Made in China 女上装 翻单2</t>
  </si>
  <si>
    <t>RBSKFHX0043</t>
  </si>
  <si>
    <t>SW122 0129-041-700
Made in China 女下装 翻单2</t>
  </si>
  <si>
    <r>
      <rPr>
        <sz val="11"/>
        <rFont val="等线"/>
        <charset val="134"/>
      </rPr>
      <t xml:space="preserve">43636
</t>
    </r>
    <r>
      <rPr>
        <b/>
        <sz val="11"/>
        <rFont val="等线"/>
        <charset val="134"/>
      </rPr>
      <t>44328</t>
    </r>
    <r>
      <rPr>
        <sz val="11"/>
        <rFont val="等线"/>
        <charset val="134"/>
      </rPr>
      <t xml:space="preserve">
44359
43637</t>
    </r>
  </si>
  <si>
    <t>RBSKFHX0044</t>
  </si>
  <si>
    <t>SW131 0118-041-902
Made in China 女上装</t>
  </si>
  <si>
    <t>白色吊牌HPBCGEN013-50*80-RFID LOGO新版</t>
  </si>
  <si>
    <t>白色吊牌HPBCGEN013-50*80-RFID LOGO新版-MP</t>
  </si>
  <si>
    <r>
      <rPr>
        <sz val="11"/>
        <rFont val="等线"/>
        <charset val="134"/>
      </rPr>
      <t xml:space="preserve">43638
</t>
    </r>
    <r>
      <rPr>
        <b/>
        <sz val="11"/>
        <rFont val="等线"/>
        <charset val="134"/>
      </rPr>
      <t>44330</t>
    </r>
    <r>
      <rPr>
        <sz val="11"/>
        <rFont val="等线"/>
        <charset val="134"/>
      </rPr>
      <t xml:space="preserve">
44363
43640</t>
    </r>
  </si>
  <si>
    <t>RBSKFHX0045</t>
  </si>
  <si>
    <t>SW132 0119-041-902
Made in China 女下装</t>
  </si>
  <si>
    <r>
      <rPr>
        <sz val="11"/>
        <rFont val="等线"/>
        <charset val="134"/>
      </rPr>
      <t xml:space="preserve">43643
</t>
    </r>
    <r>
      <rPr>
        <b/>
        <sz val="11"/>
        <rFont val="等线"/>
        <charset val="134"/>
      </rPr>
      <t>44329</t>
    </r>
    <r>
      <rPr>
        <sz val="11"/>
        <rFont val="等线"/>
        <charset val="134"/>
      </rPr>
      <t xml:space="preserve">
44362
43644</t>
    </r>
  </si>
  <si>
    <t>RBSKFHX0046</t>
  </si>
  <si>
    <t>SW131 0133-041-400
Made in China 女上装</t>
  </si>
  <si>
    <r>
      <rPr>
        <sz val="11"/>
        <rFont val="等线"/>
        <charset val="134"/>
      </rPr>
      <t xml:space="preserve">43646
</t>
    </r>
    <r>
      <rPr>
        <b/>
        <sz val="11"/>
        <rFont val="等线"/>
        <charset val="134"/>
      </rPr>
      <t>44331</t>
    </r>
    <r>
      <rPr>
        <sz val="11"/>
        <rFont val="等线"/>
        <charset val="134"/>
      </rPr>
      <t xml:space="preserve">
44364
43647</t>
    </r>
  </si>
  <si>
    <t>RBSKFHX0047</t>
  </si>
  <si>
    <t>SW132 0134-041-400
Made in China 女下装</t>
  </si>
  <si>
    <t>43751
43753</t>
  </si>
  <si>
    <t>RBSKFHX0048</t>
  </si>
  <si>
    <t>0135-041-400
Made in China 女下装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</si>
  <si>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</si>
  <si>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</si>
  <si>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</si>
  <si>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</si>
  <si>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</si>
  <si>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</si>
  <si>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</si>
  <si>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</si>
  <si>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</si>
  <si>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</si>
  <si>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</si>
  <si>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</si>
  <si>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</si>
  <si>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</si>
  <si>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深圳复华兴</t>
  </si>
  <si>
    <t>晋江市沐清服装制造有限公司</t>
  </si>
  <si>
    <t>商标</t>
  </si>
  <si>
    <t>无</t>
  </si>
  <si>
    <t>片</t>
  </si>
  <si>
    <t>10+12月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</si>
</sst>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1"/>
      <name val="宋体"/>
      <charset val="134"/>
      <scheme val="minor"/>
    </font>
    <font>
      <sz val="11"/>
      <name val="等线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58" fontId="12" fillId="0" borderId="4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179" fontId="6" fillId="0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zoomScale="115" zoomScaleNormal="115" zoomScaleSheetLayoutView="130" workbookViewId="0">
      <selection activeCell="I19" sqref="I19:I2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9.5636363636364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0" width="21.4181818181818" style="1" customWidth="1"/>
    <col min="11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9">
      <c r="A3" s="11">
        <v>45919</v>
      </c>
      <c r="B3" s="12" t="s">
        <v>10</v>
      </c>
      <c r="C3" s="13" t="s">
        <v>11</v>
      </c>
      <c r="D3" s="14" t="s">
        <v>12</v>
      </c>
      <c r="E3" s="13" t="s">
        <v>13</v>
      </c>
      <c r="F3" s="15" t="s">
        <v>14</v>
      </c>
      <c r="G3" s="15">
        <v>3665</v>
      </c>
      <c r="H3" s="15">
        <v>0.28</v>
      </c>
      <c r="I3" s="16">
        <f t="shared" ref="I3:I24" si="0">G3*H3</f>
        <v>1026.2</v>
      </c>
    </row>
    <row r="4" spans="1:9">
      <c r="A4" s="11"/>
      <c r="B4" s="12"/>
      <c r="C4" s="12"/>
      <c r="D4" s="14"/>
      <c r="E4" s="13"/>
      <c r="F4" s="15" t="s">
        <v>15</v>
      </c>
      <c r="G4" s="15">
        <v>2095</v>
      </c>
      <c r="H4" s="15">
        <v>0.24</v>
      </c>
      <c r="I4" s="16">
        <f t="shared" si="0"/>
        <v>502.8</v>
      </c>
    </row>
    <row r="5" spans="1:9">
      <c r="A5" s="11"/>
      <c r="B5" s="12"/>
      <c r="C5" s="12"/>
      <c r="D5" s="14"/>
      <c r="E5" s="13"/>
      <c r="F5" s="15" t="s">
        <v>16</v>
      </c>
      <c r="G5" s="15">
        <v>2095</v>
      </c>
      <c r="H5" s="15">
        <v>0.18</v>
      </c>
      <c r="I5" s="16">
        <f t="shared" si="0"/>
        <v>377.1</v>
      </c>
    </row>
    <row r="6" spans="1:9">
      <c r="A6" s="11"/>
      <c r="B6" s="12"/>
      <c r="C6" s="12"/>
      <c r="D6" s="14"/>
      <c r="E6" s="13"/>
      <c r="F6" s="15" t="s">
        <v>17</v>
      </c>
      <c r="G6" s="15">
        <f>5780*6</f>
        <v>34680</v>
      </c>
      <c r="H6" s="15">
        <v>0.042</v>
      </c>
      <c r="I6" s="16">
        <f t="shared" si="0"/>
        <v>1456.56</v>
      </c>
    </row>
    <row r="7" spans="1:9">
      <c r="A7" s="11"/>
      <c r="B7" s="12"/>
      <c r="C7" s="12"/>
      <c r="D7" s="14"/>
      <c r="E7" s="13"/>
      <c r="F7" s="17" t="s">
        <v>18</v>
      </c>
      <c r="G7" s="17">
        <v>5780</v>
      </c>
      <c r="H7" s="17">
        <v>0.55</v>
      </c>
      <c r="I7" s="16">
        <f t="shared" si="0"/>
        <v>3179</v>
      </c>
    </row>
    <row r="8" spans="1:9">
      <c r="A8" s="37">
        <v>45919</v>
      </c>
      <c r="B8" s="38" t="s">
        <v>10</v>
      </c>
      <c r="C8" s="39" t="s">
        <v>19</v>
      </c>
      <c r="D8" s="40" t="s">
        <v>20</v>
      </c>
      <c r="E8" s="41" t="s">
        <v>21</v>
      </c>
      <c r="F8" s="15" t="s">
        <v>14</v>
      </c>
      <c r="G8" s="15">
        <v>3665</v>
      </c>
      <c r="H8" s="15">
        <v>0.28</v>
      </c>
      <c r="I8" s="16">
        <f t="shared" si="0"/>
        <v>1026.2</v>
      </c>
    </row>
    <row r="9" spans="1:9">
      <c r="A9" s="42"/>
      <c r="B9" s="43"/>
      <c r="C9" s="43"/>
      <c r="D9" s="20"/>
      <c r="E9" s="13"/>
      <c r="F9" s="15" t="s">
        <v>15</v>
      </c>
      <c r="G9" s="15">
        <v>2095</v>
      </c>
      <c r="H9" s="15">
        <v>0.24</v>
      </c>
      <c r="I9" s="16">
        <f t="shared" si="0"/>
        <v>502.8</v>
      </c>
    </row>
    <row r="10" spans="1:9">
      <c r="A10" s="42"/>
      <c r="B10" s="43"/>
      <c r="C10" s="43"/>
      <c r="D10" s="20"/>
      <c r="E10" s="13"/>
      <c r="F10" s="15" t="s">
        <v>16</v>
      </c>
      <c r="G10" s="15">
        <v>2095</v>
      </c>
      <c r="H10" s="15">
        <v>0.18</v>
      </c>
      <c r="I10" s="16">
        <f t="shared" si="0"/>
        <v>377.1</v>
      </c>
    </row>
    <row r="11" spans="1:9">
      <c r="A11" s="42"/>
      <c r="B11" s="43"/>
      <c r="C11" s="43"/>
      <c r="D11" s="20"/>
      <c r="E11" s="13"/>
      <c r="F11" s="15" t="s">
        <v>22</v>
      </c>
      <c r="G11" s="15">
        <v>11560</v>
      </c>
      <c r="H11" s="15">
        <v>0.1</v>
      </c>
      <c r="I11" s="16">
        <f t="shared" si="0"/>
        <v>1156</v>
      </c>
    </row>
    <row r="12" spans="1:9">
      <c r="A12" s="42"/>
      <c r="B12" s="43"/>
      <c r="C12" s="43"/>
      <c r="D12" s="20"/>
      <c r="E12" s="13"/>
      <c r="F12" s="15" t="s">
        <v>18</v>
      </c>
      <c r="G12" s="15">
        <v>5780</v>
      </c>
      <c r="H12" s="15">
        <v>0.55</v>
      </c>
      <c r="I12" s="16">
        <f t="shared" si="0"/>
        <v>3179</v>
      </c>
    </row>
    <row r="13" spans="1:9">
      <c r="A13" s="42"/>
      <c r="B13" s="43"/>
      <c r="C13" s="43"/>
      <c r="D13" s="20"/>
      <c r="E13" s="13"/>
      <c r="F13" s="15" t="s">
        <v>17</v>
      </c>
      <c r="G13" s="15">
        <f>5780*6</f>
        <v>34680</v>
      </c>
      <c r="H13" s="15">
        <v>0.042</v>
      </c>
      <c r="I13" s="16">
        <f t="shared" si="0"/>
        <v>1456.56</v>
      </c>
    </row>
    <row r="14" spans="1:9">
      <c r="A14" s="42"/>
      <c r="B14" s="43"/>
      <c r="C14" s="43"/>
      <c r="D14" s="20"/>
      <c r="E14" s="13"/>
      <c r="F14" s="15" t="s">
        <v>23</v>
      </c>
      <c r="G14" s="15">
        <v>5780</v>
      </c>
      <c r="H14" s="15">
        <v>0.15</v>
      </c>
      <c r="I14" s="16">
        <f t="shared" si="0"/>
        <v>867</v>
      </c>
    </row>
    <row r="15" spans="1:9">
      <c r="A15" s="11">
        <v>45941</v>
      </c>
      <c r="B15" s="12" t="s">
        <v>10</v>
      </c>
      <c r="C15" s="13" t="s">
        <v>24</v>
      </c>
      <c r="D15" s="14" t="s">
        <v>25</v>
      </c>
      <c r="E15" s="13" t="s">
        <v>26</v>
      </c>
      <c r="F15" s="15" t="s">
        <v>14</v>
      </c>
      <c r="G15" s="15">
        <v>2626</v>
      </c>
      <c r="H15" s="15">
        <v>0.28</v>
      </c>
      <c r="I15" s="16">
        <f t="shared" si="0"/>
        <v>735.28</v>
      </c>
    </row>
    <row r="16" spans="1:9">
      <c r="A16" s="11"/>
      <c r="B16" s="12"/>
      <c r="C16" s="12"/>
      <c r="D16" s="14"/>
      <c r="E16" s="13"/>
      <c r="F16" s="15" t="s">
        <v>17</v>
      </c>
      <c r="G16" s="15">
        <f>2620*6</f>
        <v>15720</v>
      </c>
      <c r="H16" s="15">
        <v>0.042</v>
      </c>
      <c r="I16" s="16">
        <f t="shared" si="0"/>
        <v>660.24</v>
      </c>
    </row>
    <row r="17" spans="1:9">
      <c r="A17" s="11"/>
      <c r="B17" s="12"/>
      <c r="C17" s="12"/>
      <c r="D17" s="14"/>
      <c r="E17" s="13"/>
      <c r="F17" s="17" t="s">
        <v>18</v>
      </c>
      <c r="G17" s="17">
        <v>2620</v>
      </c>
      <c r="H17" s="17">
        <v>0.55</v>
      </c>
      <c r="I17" s="16">
        <f t="shared" si="0"/>
        <v>1441</v>
      </c>
    </row>
    <row r="18" spans="1:9">
      <c r="A18" s="11"/>
      <c r="B18" s="12"/>
      <c r="C18" s="12"/>
      <c r="D18" s="14"/>
      <c r="E18" s="13"/>
      <c r="F18" s="15" t="s">
        <v>27</v>
      </c>
      <c r="G18" s="15">
        <f>4*5</f>
        <v>20</v>
      </c>
      <c r="H18" s="15">
        <v>0</v>
      </c>
      <c r="I18" s="16">
        <f t="shared" si="0"/>
        <v>0</v>
      </c>
    </row>
    <row r="19" spans="1:9">
      <c r="A19" s="18">
        <v>45941</v>
      </c>
      <c r="B19" s="12" t="s">
        <v>10</v>
      </c>
      <c r="C19" s="19" t="s">
        <v>28</v>
      </c>
      <c r="D19" s="20" t="s">
        <v>29</v>
      </c>
      <c r="E19" s="13" t="s">
        <v>30</v>
      </c>
      <c r="F19" s="15" t="s">
        <v>14</v>
      </c>
      <c r="G19" s="15">
        <v>2631</v>
      </c>
      <c r="H19" s="15">
        <v>0.28</v>
      </c>
      <c r="I19" s="16">
        <f t="shared" si="0"/>
        <v>736.68</v>
      </c>
    </row>
    <row r="20" spans="1:9">
      <c r="A20" s="18"/>
      <c r="B20" s="12"/>
      <c r="C20" s="21"/>
      <c r="D20" s="20"/>
      <c r="E20" s="13"/>
      <c r="F20" s="15" t="s">
        <v>22</v>
      </c>
      <c r="G20" s="15">
        <v>5257</v>
      </c>
      <c r="H20" s="15">
        <v>0.1</v>
      </c>
      <c r="I20" s="16">
        <f t="shared" si="0"/>
        <v>525.7</v>
      </c>
    </row>
    <row r="21" spans="1:9">
      <c r="A21" s="18"/>
      <c r="B21" s="12"/>
      <c r="C21" s="21"/>
      <c r="D21" s="20"/>
      <c r="E21" s="13"/>
      <c r="F21" s="15" t="s">
        <v>17</v>
      </c>
      <c r="G21" s="15">
        <f>2625*6</f>
        <v>15750</v>
      </c>
      <c r="H21" s="15">
        <v>0.042</v>
      </c>
      <c r="I21" s="16">
        <f t="shared" si="0"/>
        <v>661.5</v>
      </c>
    </row>
    <row r="22" spans="1:9">
      <c r="A22" s="18"/>
      <c r="B22" s="12"/>
      <c r="C22" s="21"/>
      <c r="D22" s="20"/>
      <c r="E22" s="13"/>
      <c r="F22" s="15" t="s">
        <v>18</v>
      </c>
      <c r="G22" s="15">
        <v>2625</v>
      </c>
      <c r="H22" s="15">
        <v>0.55</v>
      </c>
      <c r="I22" s="16">
        <f t="shared" si="0"/>
        <v>1443.75</v>
      </c>
    </row>
    <row r="23" spans="1:9">
      <c r="A23" s="18"/>
      <c r="B23" s="12"/>
      <c r="C23" s="21"/>
      <c r="D23" s="20"/>
      <c r="E23" s="13"/>
      <c r="F23" s="15" t="s">
        <v>27</v>
      </c>
      <c r="G23" s="15">
        <f>4*5</f>
        <v>20</v>
      </c>
      <c r="H23" s="15">
        <v>0</v>
      </c>
      <c r="I23" s="16">
        <f t="shared" si="0"/>
        <v>0</v>
      </c>
    </row>
    <row r="24" spans="1:9">
      <c r="A24" s="18"/>
      <c r="B24" s="12"/>
      <c r="C24" s="21"/>
      <c r="D24" s="20"/>
      <c r="E24" s="13"/>
      <c r="F24" s="15" t="s">
        <v>23</v>
      </c>
      <c r="G24" s="15">
        <v>2626</v>
      </c>
      <c r="H24" s="15">
        <v>0.15</v>
      </c>
      <c r="I24" s="16">
        <f t="shared" si="0"/>
        <v>393.9</v>
      </c>
    </row>
    <row r="25" spans="1:9">
      <c r="I25" s="24">
        <f>SUM(I3:I24)</f>
        <v>21704.37</v>
      </c>
    </row>
  </sheetData>
  <autoFilter xmlns:etc="http://www.wps.cn/officeDocument/2017/etCustomData" ref="A1:I25" etc:filterBottomFollowUsedRange="0">
    <extLst/>
  </autoFilter>
  <mergeCells count="21">
    <mergeCell ref="A1:I1"/>
    <mergeCell ref="A3:A7"/>
    <mergeCell ref="A8:A14"/>
    <mergeCell ref="A15:A18"/>
    <mergeCell ref="A19:A24"/>
    <mergeCell ref="B3:B7"/>
    <mergeCell ref="B8:B14"/>
    <mergeCell ref="B15:B18"/>
    <mergeCell ref="B19:B24"/>
    <mergeCell ref="C3:C7"/>
    <mergeCell ref="C8:C14"/>
    <mergeCell ref="C15:C18"/>
    <mergeCell ref="C19:C24"/>
    <mergeCell ref="D3:D7"/>
    <mergeCell ref="D8:D14"/>
    <mergeCell ref="D15:D18"/>
    <mergeCell ref="D19:D24"/>
    <mergeCell ref="E3:E7"/>
    <mergeCell ref="E8:E14"/>
    <mergeCell ref="E15:E18"/>
    <mergeCell ref="E19:E2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zoomScale="115" zoomScaleNormal="115" zoomScaleSheetLayoutView="130" topLeftCell="A72" workbookViewId="0">
      <selection activeCell="J93" sqref="J93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9.5636363636364" style="1" customWidth="1"/>
    <col min="6" max="6" width="50" style="1" customWidth="1"/>
    <col min="7" max="7" width="12.9090909090909" style="1" customWidth="1"/>
    <col min="8" max="8" width="10.1545454545455" style="1" customWidth="1"/>
    <col min="9" max="9" width="12.9090909090909" style="1" customWidth="1"/>
    <col min="10" max="16384" width="8.72727272727273" style="1"/>
  </cols>
  <sheetData>
    <row r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10" t="s">
        <v>9</v>
      </c>
    </row>
    <row r="3" spans="1:9">
      <c r="A3" s="11">
        <v>45951</v>
      </c>
      <c r="B3" s="12" t="s">
        <v>10</v>
      </c>
      <c r="C3" s="13" t="s">
        <v>31</v>
      </c>
      <c r="D3" s="14" t="s">
        <v>32</v>
      </c>
      <c r="E3" s="13" t="s">
        <v>33</v>
      </c>
      <c r="F3" s="15" t="s">
        <v>14</v>
      </c>
      <c r="G3" s="15">
        <v>1055</v>
      </c>
      <c r="H3" s="15">
        <v>0.28</v>
      </c>
      <c r="I3" s="16">
        <f>G3*H3</f>
        <v>295.4</v>
      </c>
    </row>
    <row r="4" spans="1:9">
      <c r="A4" s="11"/>
      <c r="B4" s="12"/>
      <c r="C4" s="12"/>
      <c r="D4" s="14"/>
      <c r="E4" s="13"/>
      <c r="F4" s="15" t="s">
        <v>15</v>
      </c>
      <c r="G4" s="15">
        <v>1576</v>
      </c>
      <c r="H4" s="15">
        <v>0.24</v>
      </c>
      <c r="I4" s="16">
        <f t="shared" ref="I4:I35" si="0">G4*H4</f>
        <v>378.24</v>
      </c>
    </row>
    <row r="5" spans="1:9">
      <c r="A5" s="11"/>
      <c r="B5" s="12"/>
      <c r="C5" s="12"/>
      <c r="D5" s="14"/>
      <c r="E5" s="13"/>
      <c r="F5" s="15" t="s">
        <v>16</v>
      </c>
      <c r="G5" s="15">
        <v>1576</v>
      </c>
      <c r="H5" s="15">
        <v>0.18</v>
      </c>
      <c r="I5" s="16">
        <f t="shared" si="0"/>
        <v>283.68</v>
      </c>
    </row>
    <row r="6" spans="1:9">
      <c r="A6" s="11"/>
      <c r="B6" s="12"/>
      <c r="C6" s="12"/>
      <c r="D6" s="14"/>
      <c r="E6" s="13"/>
      <c r="F6" s="15" t="s">
        <v>17</v>
      </c>
      <c r="G6" s="15">
        <f>2631*6</f>
        <v>15786</v>
      </c>
      <c r="H6" s="15">
        <v>0.042</v>
      </c>
      <c r="I6" s="16">
        <f t="shared" si="0"/>
        <v>663.012</v>
      </c>
    </row>
    <row r="7" spans="1:9">
      <c r="A7" s="11"/>
      <c r="B7" s="12"/>
      <c r="C7" s="12"/>
      <c r="D7" s="14"/>
      <c r="E7" s="13"/>
      <c r="F7" s="17" t="s">
        <v>18</v>
      </c>
      <c r="G7" s="17">
        <v>2631</v>
      </c>
      <c r="H7" s="17">
        <v>0.55</v>
      </c>
      <c r="I7" s="16">
        <f t="shared" si="0"/>
        <v>1447.05</v>
      </c>
    </row>
    <row r="8" spans="1:9">
      <c r="A8" s="11"/>
      <c r="B8" s="12"/>
      <c r="C8" s="12"/>
      <c r="D8" s="14"/>
      <c r="E8" s="13"/>
      <c r="F8" s="15" t="s">
        <v>27</v>
      </c>
      <c r="G8" s="15">
        <f>4*5</f>
        <v>20</v>
      </c>
      <c r="H8" s="15">
        <v>0</v>
      </c>
      <c r="I8" s="16">
        <f t="shared" si="0"/>
        <v>0</v>
      </c>
    </row>
    <row r="9" spans="1:9">
      <c r="A9" s="18">
        <v>45951</v>
      </c>
      <c r="B9" s="12" t="s">
        <v>10</v>
      </c>
      <c r="C9" s="19" t="s">
        <v>34</v>
      </c>
      <c r="D9" s="20" t="s">
        <v>35</v>
      </c>
      <c r="E9" s="13" t="s">
        <v>36</v>
      </c>
      <c r="F9" s="15" t="s">
        <v>14</v>
      </c>
      <c r="G9" s="15">
        <v>1055</v>
      </c>
      <c r="H9" s="15">
        <v>0.28</v>
      </c>
      <c r="I9" s="16">
        <f t="shared" si="0"/>
        <v>295.4</v>
      </c>
    </row>
    <row r="10" spans="1:9">
      <c r="A10" s="18"/>
      <c r="B10" s="12"/>
      <c r="C10" s="21"/>
      <c r="D10" s="20"/>
      <c r="E10" s="13"/>
      <c r="F10" s="15" t="s">
        <v>15</v>
      </c>
      <c r="G10" s="15">
        <v>1574</v>
      </c>
      <c r="H10" s="15">
        <v>0.24</v>
      </c>
      <c r="I10" s="16">
        <f t="shared" si="0"/>
        <v>377.76</v>
      </c>
    </row>
    <row r="11" spans="1:9">
      <c r="A11" s="18"/>
      <c r="B11" s="12"/>
      <c r="C11" s="21"/>
      <c r="D11" s="20"/>
      <c r="E11" s="13"/>
      <c r="F11" s="15" t="s">
        <v>16</v>
      </c>
      <c r="G11" s="15">
        <v>1574</v>
      </c>
      <c r="H11" s="15">
        <v>0.18</v>
      </c>
      <c r="I11" s="16">
        <f t="shared" si="0"/>
        <v>283.32</v>
      </c>
    </row>
    <row r="12" spans="1:9">
      <c r="A12" s="18"/>
      <c r="B12" s="12"/>
      <c r="C12" s="21"/>
      <c r="D12" s="20"/>
      <c r="E12" s="13"/>
      <c r="F12" s="15" t="s">
        <v>22</v>
      </c>
      <c r="G12" s="15">
        <v>5260</v>
      </c>
      <c r="H12" s="15">
        <v>0.1</v>
      </c>
      <c r="I12" s="16">
        <f t="shared" si="0"/>
        <v>526</v>
      </c>
    </row>
    <row r="13" spans="1:9">
      <c r="A13" s="18"/>
      <c r="B13" s="12"/>
      <c r="C13" s="21"/>
      <c r="D13" s="20"/>
      <c r="E13" s="13"/>
      <c r="F13" s="15" t="s">
        <v>17</v>
      </c>
      <c r="G13" s="15">
        <f>2629*6</f>
        <v>15774</v>
      </c>
      <c r="H13" s="15">
        <v>0.042</v>
      </c>
      <c r="I13" s="16">
        <f t="shared" si="0"/>
        <v>662.508</v>
      </c>
    </row>
    <row r="14" spans="1:9">
      <c r="A14" s="18"/>
      <c r="B14" s="12"/>
      <c r="C14" s="21"/>
      <c r="D14" s="20"/>
      <c r="E14" s="13"/>
      <c r="F14" s="15" t="s">
        <v>18</v>
      </c>
      <c r="G14" s="15">
        <v>2629</v>
      </c>
      <c r="H14" s="15">
        <v>0.55</v>
      </c>
      <c r="I14" s="16">
        <f t="shared" si="0"/>
        <v>1445.95</v>
      </c>
    </row>
    <row r="15" spans="1:9">
      <c r="A15" s="18"/>
      <c r="B15" s="12"/>
      <c r="C15" s="21"/>
      <c r="D15" s="20"/>
      <c r="E15" s="13"/>
      <c r="F15" s="15" t="s">
        <v>27</v>
      </c>
      <c r="G15" s="15">
        <f>4*5</f>
        <v>20</v>
      </c>
      <c r="H15" s="15">
        <v>0</v>
      </c>
      <c r="I15" s="16">
        <f t="shared" si="0"/>
        <v>0</v>
      </c>
    </row>
    <row r="16" spans="1:9">
      <c r="A16" s="18"/>
      <c r="B16" s="12"/>
      <c r="C16" s="21"/>
      <c r="D16" s="20"/>
      <c r="E16" s="13"/>
      <c r="F16" s="15" t="s">
        <v>37</v>
      </c>
      <c r="G16" s="15">
        <v>2629</v>
      </c>
      <c r="H16" s="15">
        <v>0.15</v>
      </c>
      <c r="I16" s="16">
        <f t="shared" si="0"/>
        <v>394.35</v>
      </c>
    </row>
    <row r="17" spans="1:9">
      <c r="A17" s="11">
        <v>45959</v>
      </c>
      <c r="B17" s="12" t="s">
        <v>10</v>
      </c>
      <c r="C17" s="13">
        <v>42371</v>
      </c>
      <c r="D17" s="14" t="s">
        <v>38</v>
      </c>
      <c r="E17" s="13" t="s">
        <v>39</v>
      </c>
      <c r="F17" s="15" t="s">
        <v>14</v>
      </c>
      <c r="G17" s="15">
        <v>1575</v>
      </c>
      <c r="H17" s="15">
        <v>0.28</v>
      </c>
      <c r="I17" s="16">
        <f t="shared" si="0"/>
        <v>441</v>
      </c>
    </row>
    <row r="18" spans="1:9">
      <c r="A18" s="11"/>
      <c r="B18" s="12"/>
      <c r="C18" s="12"/>
      <c r="D18" s="14"/>
      <c r="E18" s="13"/>
      <c r="F18" s="15" t="s">
        <v>17</v>
      </c>
      <c r="G18" s="15">
        <f>1575*6</f>
        <v>9450</v>
      </c>
      <c r="H18" s="15">
        <v>0.042</v>
      </c>
      <c r="I18" s="16">
        <f t="shared" si="0"/>
        <v>396.9</v>
      </c>
    </row>
    <row r="19" spans="1:9">
      <c r="A19" s="11"/>
      <c r="B19" s="12"/>
      <c r="C19" s="12"/>
      <c r="D19" s="14"/>
      <c r="E19" s="13"/>
      <c r="F19" s="17" t="s">
        <v>18</v>
      </c>
      <c r="G19" s="17">
        <v>1575</v>
      </c>
      <c r="H19" s="17">
        <v>0.55</v>
      </c>
      <c r="I19" s="16">
        <f t="shared" si="0"/>
        <v>866.25</v>
      </c>
    </row>
    <row r="20" spans="1:9">
      <c r="A20" s="18">
        <v>45959</v>
      </c>
      <c r="B20" s="12" t="s">
        <v>10</v>
      </c>
      <c r="C20" s="19">
        <v>42372</v>
      </c>
      <c r="D20" s="20" t="s">
        <v>40</v>
      </c>
      <c r="E20" s="13" t="s">
        <v>41</v>
      </c>
      <c r="F20" s="15" t="s">
        <v>14</v>
      </c>
      <c r="G20" s="15">
        <v>1575</v>
      </c>
      <c r="H20" s="15">
        <v>0.28</v>
      </c>
      <c r="I20" s="16">
        <f t="shared" si="0"/>
        <v>441</v>
      </c>
    </row>
    <row r="21" spans="1:9">
      <c r="A21" s="18"/>
      <c r="B21" s="12"/>
      <c r="C21" s="21"/>
      <c r="D21" s="20"/>
      <c r="E21" s="13"/>
      <c r="F21" s="15" t="s">
        <v>22</v>
      </c>
      <c r="G21" s="15">
        <v>3150</v>
      </c>
      <c r="H21" s="15">
        <v>0.1</v>
      </c>
      <c r="I21" s="16">
        <f t="shared" si="0"/>
        <v>315</v>
      </c>
    </row>
    <row r="22" spans="1:9">
      <c r="A22" s="18"/>
      <c r="B22" s="12"/>
      <c r="C22" s="21"/>
      <c r="D22" s="20"/>
      <c r="E22" s="13"/>
      <c r="F22" s="15" t="s">
        <v>17</v>
      </c>
      <c r="G22" s="15">
        <f>1575*6</f>
        <v>9450</v>
      </c>
      <c r="H22" s="15">
        <v>0.042</v>
      </c>
      <c r="I22" s="16">
        <f t="shared" si="0"/>
        <v>396.9</v>
      </c>
    </row>
    <row r="23" spans="1:9">
      <c r="A23" s="18"/>
      <c r="B23" s="12"/>
      <c r="C23" s="21"/>
      <c r="D23" s="20"/>
      <c r="E23" s="13"/>
      <c r="F23" s="15" t="s">
        <v>18</v>
      </c>
      <c r="G23" s="15">
        <v>1575</v>
      </c>
      <c r="H23" s="15">
        <v>0.55</v>
      </c>
      <c r="I23" s="16">
        <f t="shared" si="0"/>
        <v>866.25</v>
      </c>
    </row>
    <row r="24" spans="1:9">
      <c r="A24" s="18"/>
      <c r="B24" s="12"/>
      <c r="C24" s="21"/>
      <c r="D24" s="20"/>
      <c r="E24" s="13"/>
      <c r="F24" s="15" t="s">
        <v>37</v>
      </c>
      <c r="G24" s="15">
        <v>1575</v>
      </c>
      <c r="H24" s="15">
        <v>0.15</v>
      </c>
      <c r="I24" s="16">
        <f t="shared" si="0"/>
        <v>236.25</v>
      </c>
    </row>
    <row r="25" spans="1:9">
      <c r="A25" s="11">
        <v>45960</v>
      </c>
      <c r="B25" s="12" t="s">
        <v>10</v>
      </c>
      <c r="C25" s="13">
        <v>42373</v>
      </c>
      <c r="D25" s="14" t="s">
        <v>42</v>
      </c>
      <c r="E25" s="13" t="s">
        <v>43</v>
      </c>
      <c r="F25" s="15" t="s">
        <v>14</v>
      </c>
      <c r="G25" s="15">
        <v>2625</v>
      </c>
      <c r="H25" s="15">
        <v>0.28</v>
      </c>
      <c r="I25" s="16">
        <f t="shared" si="0"/>
        <v>735</v>
      </c>
    </row>
    <row r="26" spans="1:9">
      <c r="A26" s="11"/>
      <c r="B26" s="12"/>
      <c r="C26" s="12"/>
      <c r="D26" s="14"/>
      <c r="E26" s="13"/>
      <c r="F26" s="15" t="s">
        <v>17</v>
      </c>
      <c r="G26" s="15">
        <f>2625*6</f>
        <v>15750</v>
      </c>
      <c r="H26" s="15">
        <v>0.042</v>
      </c>
      <c r="I26" s="16">
        <f t="shared" si="0"/>
        <v>661.5</v>
      </c>
    </row>
    <row r="27" spans="1:9">
      <c r="A27" s="11"/>
      <c r="B27" s="12"/>
      <c r="C27" s="12"/>
      <c r="D27" s="14"/>
      <c r="E27" s="13"/>
      <c r="F27" s="17" t="s">
        <v>18</v>
      </c>
      <c r="G27" s="17">
        <v>2625</v>
      </c>
      <c r="H27" s="17">
        <v>0.55</v>
      </c>
      <c r="I27" s="16">
        <f t="shared" si="0"/>
        <v>1443.75</v>
      </c>
    </row>
    <row r="28" spans="1:9">
      <c r="A28" s="18">
        <v>45960</v>
      </c>
      <c r="B28" s="12" t="s">
        <v>10</v>
      </c>
      <c r="C28" s="19">
        <v>42374</v>
      </c>
      <c r="D28" s="20" t="s">
        <v>44</v>
      </c>
      <c r="E28" s="13" t="s">
        <v>45</v>
      </c>
      <c r="F28" s="15" t="s">
        <v>14</v>
      </c>
      <c r="G28" s="15">
        <v>2625</v>
      </c>
      <c r="H28" s="15">
        <v>0.28</v>
      </c>
      <c r="I28" s="16">
        <f t="shared" si="0"/>
        <v>735</v>
      </c>
    </row>
    <row r="29" spans="1:9">
      <c r="A29" s="18"/>
      <c r="B29" s="12"/>
      <c r="C29" s="21"/>
      <c r="D29" s="20"/>
      <c r="E29" s="13"/>
      <c r="F29" s="15" t="s">
        <v>22</v>
      </c>
      <c r="G29" s="15">
        <v>5250</v>
      </c>
      <c r="H29" s="15">
        <v>0.1</v>
      </c>
      <c r="I29" s="16">
        <f t="shared" si="0"/>
        <v>525</v>
      </c>
    </row>
    <row r="30" spans="1:9">
      <c r="A30" s="18"/>
      <c r="B30" s="12"/>
      <c r="C30" s="21"/>
      <c r="D30" s="20"/>
      <c r="E30" s="13"/>
      <c r="F30" s="15" t="s">
        <v>17</v>
      </c>
      <c r="G30" s="15">
        <f>2625*6</f>
        <v>15750</v>
      </c>
      <c r="H30" s="15">
        <v>0.042</v>
      </c>
      <c r="I30" s="16">
        <f t="shared" si="0"/>
        <v>661.5</v>
      </c>
    </row>
    <row r="31" spans="1:9">
      <c r="A31" s="18"/>
      <c r="B31" s="12"/>
      <c r="C31" s="21"/>
      <c r="D31" s="20"/>
      <c r="E31" s="13"/>
      <c r="F31" s="15" t="s">
        <v>18</v>
      </c>
      <c r="G31" s="15">
        <v>2625</v>
      </c>
      <c r="H31" s="15">
        <v>0.55</v>
      </c>
      <c r="I31" s="16">
        <f t="shared" si="0"/>
        <v>1443.75</v>
      </c>
    </row>
    <row r="32" spans="1:9">
      <c r="A32" s="18"/>
      <c r="B32" s="12"/>
      <c r="C32" s="21"/>
      <c r="D32" s="20"/>
      <c r="E32" s="13"/>
      <c r="F32" s="15" t="s">
        <v>37</v>
      </c>
      <c r="G32" s="15">
        <v>2625</v>
      </c>
      <c r="H32" s="15">
        <v>0.15</v>
      </c>
      <c r="I32" s="16">
        <f t="shared" si="0"/>
        <v>393.75</v>
      </c>
    </row>
    <row r="33" spans="1:9">
      <c r="A33" s="11">
        <v>45985</v>
      </c>
      <c r="B33" s="12" t="s">
        <v>10</v>
      </c>
      <c r="C33" s="13">
        <v>42311</v>
      </c>
      <c r="D33" s="14" t="s">
        <v>46</v>
      </c>
      <c r="E33" s="13" t="s">
        <v>47</v>
      </c>
      <c r="F33" s="15" t="s">
        <v>14</v>
      </c>
      <c r="G33" s="15">
        <v>2625</v>
      </c>
      <c r="H33" s="15">
        <v>0.28</v>
      </c>
      <c r="I33" s="16">
        <f t="shared" si="0"/>
        <v>735</v>
      </c>
    </row>
    <row r="34" spans="1:9">
      <c r="A34" s="11"/>
      <c r="B34" s="12"/>
      <c r="C34" s="12"/>
      <c r="D34" s="14"/>
      <c r="E34" s="13"/>
      <c r="F34" s="15" t="s">
        <v>17</v>
      </c>
      <c r="G34" s="15">
        <f>2625*6</f>
        <v>15750</v>
      </c>
      <c r="H34" s="15">
        <v>0.042</v>
      </c>
      <c r="I34" s="16">
        <f t="shared" si="0"/>
        <v>661.5</v>
      </c>
    </row>
    <row r="35" spans="1:9">
      <c r="A35" s="11"/>
      <c r="B35" s="12"/>
      <c r="C35" s="12"/>
      <c r="D35" s="14"/>
      <c r="E35" s="13"/>
      <c r="F35" s="17" t="s">
        <v>18</v>
      </c>
      <c r="G35" s="17">
        <v>2625</v>
      </c>
      <c r="H35" s="17">
        <v>0.55</v>
      </c>
      <c r="I35" s="16">
        <f t="shared" si="0"/>
        <v>1443.75</v>
      </c>
    </row>
    <row r="36" spans="1:9">
      <c r="A36" s="11">
        <v>45985</v>
      </c>
      <c r="B36" s="12" t="s">
        <v>10</v>
      </c>
      <c r="C36" s="13">
        <v>42312</v>
      </c>
      <c r="D36" s="14" t="s">
        <v>48</v>
      </c>
      <c r="E36" s="13" t="s">
        <v>49</v>
      </c>
      <c r="F36" s="15" t="s">
        <v>14</v>
      </c>
      <c r="G36" s="15">
        <v>2625</v>
      </c>
      <c r="H36" s="15">
        <v>0.28</v>
      </c>
      <c r="I36" s="16">
        <f t="shared" ref="I36:I82" si="1">G36*H36</f>
        <v>735</v>
      </c>
    </row>
    <row r="37" spans="1:9">
      <c r="A37" s="11"/>
      <c r="B37" s="12"/>
      <c r="C37" s="12"/>
      <c r="D37" s="14"/>
      <c r="E37" s="13"/>
      <c r="F37" s="15" t="s">
        <v>22</v>
      </c>
      <c r="G37" s="15">
        <v>5250</v>
      </c>
      <c r="H37" s="15">
        <v>0.1</v>
      </c>
      <c r="I37" s="16">
        <f t="shared" si="1"/>
        <v>525</v>
      </c>
    </row>
    <row r="38" spans="1:9">
      <c r="A38" s="11"/>
      <c r="B38" s="12"/>
      <c r="C38" s="12"/>
      <c r="D38" s="14"/>
      <c r="E38" s="13"/>
      <c r="F38" s="15" t="s">
        <v>17</v>
      </c>
      <c r="G38" s="15">
        <f>2625*6</f>
        <v>15750</v>
      </c>
      <c r="H38" s="15">
        <v>0.042</v>
      </c>
      <c r="I38" s="16">
        <f t="shared" si="1"/>
        <v>661.5</v>
      </c>
    </row>
    <row r="39" spans="1:9">
      <c r="A39" s="11"/>
      <c r="B39" s="12"/>
      <c r="C39" s="12"/>
      <c r="D39" s="14"/>
      <c r="E39" s="13"/>
      <c r="F39" s="15" t="s">
        <v>18</v>
      </c>
      <c r="G39" s="15">
        <v>2625</v>
      </c>
      <c r="H39" s="15">
        <v>0.55</v>
      </c>
      <c r="I39" s="16">
        <f t="shared" si="1"/>
        <v>1443.75</v>
      </c>
    </row>
    <row r="40" spans="1:9">
      <c r="A40" s="11"/>
      <c r="B40" s="12"/>
      <c r="C40" s="12"/>
      <c r="D40" s="14"/>
      <c r="E40" s="13"/>
      <c r="F40" s="15" t="s">
        <v>37</v>
      </c>
      <c r="G40" s="15">
        <v>2625</v>
      </c>
      <c r="H40" s="15">
        <v>0.15</v>
      </c>
      <c r="I40" s="16">
        <f t="shared" si="1"/>
        <v>393.75</v>
      </c>
    </row>
    <row r="41" spans="1:9">
      <c r="A41" s="11">
        <v>45996</v>
      </c>
      <c r="B41" s="12" t="s">
        <v>10</v>
      </c>
      <c r="C41" s="22">
        <v>45339</v>
      </c>
      <c r="D41" s="14" t="s">
        <v>50</v>
      </c>
      <c r="E41" s="13" t="s">
        <v>51</v>
      </c>
      <c r="F41" s="15" t="s">
        <v>14</v>
      </c>
      <c r="G41" s="15">
        <v>2625</v>
      </c>
      <c r="H41" s="15">
        <v>0.28</v>
      </c>
      <c r="I41" s="16">
        <f t="shared" si="1"/>
        <v>735</v>
      </c>
    </row>
    <row r="42" spans="1:9">
      <c r="A42" s="11"/>
      <c r="B42" s="12"/>
      <c r="C42" s="23"/>
      <c r="D42" s="14"/>
      <c r="E42" s="13"/>
      <c r="F42" s="15" t="s">
        <v>17</v>
      </c>
      <c r="G42" s="15">
        <f>2625*6</f>
        <v>15750</v>
      </c>
      <c r="H42" s="15">
        <v>0.042</v>
      </c>
      <c r="I42" s="16">
        <f t="shared" si="1"/>
        <v>661.5</v>
      </c>
    </row>
    <row r="43" spans="1:9">
      <c r="A43" s="11"/>
      <c r="B43" s="12"/>
      <c r="C43" s="23"/>
      <c r="D43" s="14"/>
      <c r="E43" s="13"/>
      <c r="F43" s="17" t="s">
        <v>18</v>
      </c>
      <c r="G43" s="17">
        <v>2625</v>
      </c>
      <c r="H43" s="17">
        <v>0.55</v>
      </c>
      <c r="I43" s="16">
        <f t="shared" si="1"/>
        <v>1443.75</v>
      </c>
    </row>
    <row r="44" spans="1:9">
      <c r="A44" s="11">
        <v>45996</v>
      </c>
      <c r="B44" s="12" t="s">
        <v>10</v>
      </c>
      <c r="C44" s="22">
        <v>45344</v>
      </c>
      <c r="D44" s="14" t="s">
        <v>52</v>
      </c>
      <c r="E44" s="13" t="s">
        <v>53</v>
      </c>
      <c r="F44" s="15" t="s">
        <v>14</v>
      </c>
      <c r="G44" s="15">
        <v>2624</v>
      </c>
      <c r="H44" s="15">
        <v>0.28</v>
      </c>
      <c r="I44" s="16">
        <f t="shared" si="1"/>
        <v>734.72</v>
      </c>
    </row>
    <row r="45" spans="1:9">
      <c r="A45" s="11"/>
      <c r="B45" s="12"/>
      <c r="C45" s="23"/>
      <c r="D45" s="14"/>
      <c r="E45" s="13"/>
      <c r="F45" s="15" t="s">
        <v>22</v>
      </c>
      <c r="G45" s="15">
        <v>5249</v>
      </c>
      <c r="H45" s="15">
        <v>0.1</v>
      </c>
      <c r="I45" s="16">
        <f t="shared" si="1"/>
        <v>524.9</v>
      </c>
    </row>
    <row r="46" spans="1:9">
      <c r="A46" s="11"/>
      <c r="B46" s="12"/>
      <c r="C46" s="23"/>
      <c r="D46" s="14"/>
      <c r="E46" s="13"/>
      <c r="F46" s="15" t="s">
        <v>17</v>
      </c>
      <c r="G46" s="15">
        <f>2624*6</f>
        <v>15744</v>
      </c>
      <c r="H46" s="15">
        <v>0.042</v>
      </c>
      <c r="I46" s="16">
        <f t="shared" si="1"/>
        <v>661.248</v>
      </c>
    </row>
    <row r="47" spans="1:9">
      <c r="A47" s="11"/>
      <c r="B47" s="12"/>
      <c r="C47" s="23"/>
      <c r="D47" s="14"/>
      <c r="E47" s="13"/>
      <c r="F47" s="15" t="s">
        <v>18</v>
      </c>
      <c r="G47" s="15">
        <v>2624</v>
      </c>
      <c r="H47" s="15">
        <v>0.55</v>
      </c>
      <c r="I47" s="16">
        <f t="shared" si="1"/>
        <v>1443.2</v>
      </c>
    </row>
    <row r="48" spans="1:9">
      <c r="A48" s="11"/>
      <c r="B48" s="12"/>
      <c r="C48" s="23"/>
      <c r="D48" s="14"/>
      <c r="E48" s="13"/>
      <c r="F48" s="15" t="s">
        <v>37</v>
      </c>
      <c r="G48" s="15">
        <v>2624</v>
      </c>
      <c r="H48" s="15">
        <v>0.15</v>
      </c>
      <c r="I48" s="16">
        <f t="shared" si="1"/>
        <v>393.6</v>
      </c>
    </row>
    <row r="49" spans="1:9">
      <c r="A49" s="11">
        <v>45996</v>
      </c>
      <c r="B49" s="12" t="s">
        <v>10</v>
      </c>
      <c r="C49" s="22" t="s">
        <v>54</v>
      </c>
      <c r="D49" s="14" t="s">
        <v>55</v>
      </c>
      <c r="E49" s="13" t="s">
        <v>56</v>
      </c>
      <c r="F49" s="15" t="s">
        <v>57</v>
      </c>
      <c r="G49" s="15">
        <v>3891</v>
      </c>
      <c r="H49" s="15">
        <v>0.25</v>
      </c>
      <c r="I49" s="16">
        <f t="shared" si="1"/>
        <v>972.75</v>
      </c>
    </row>
    <row r="50" spans="1:9">
      <c r="A50" s="11"/>
      <c r="B50" s="12"/>
      <c r="C50" s="23"/>
      <c r="D50" s="14"/>
      <c r="E50" s="13"/>
      <c r="F50" s="15" t="s">
        <v>58</v>
      </c>
      <c r="G50" s="15">
        <v>840</v>
      </c>
      <c r="H50" s="15">
        <v>0.21</v>
      </c>
      <c r="I50" s="16">
        <f t="shared" si="1"/>
        <v>176.4</v>
      </c>
    </row>
    <row r="51" spans="1:9">
      <c r="A51" s="11"/>
      <c r="B51" s="12"/>
      <c r="C51" s="23"/>
      <c r="D51" s="14"/>
      <c r="E51" s="13"/>
      <c r="F51" s="15" t="s">
        <v>16</v>
      </c>
      <c r="G51" s="15">
        <v>840</v>
      </c>
      <c r="H51" s="15">
        <v>0.18</v>
      </c>
      <c r="I51" s="16">
        <f t="shared" si="1"/>
        <v>151.2</v>
      </c>
    </row>
    <row r="52" spans="1:9">
      <c r="A52" s="11"/>
      <c r="B52" s="12"/>
      <c r="C52" s="23"/>
      <c r="D52" s="14"/>
      <c r="E52" s="13"/>
      <c r="F52" s="15" t="s">
        <v>17</v>
      </c>
      <c r="G52" s="15">
        <f>4731*6</f>
        <v>28386</v>
      </c>
      <c r="H52" s="15">
        <v>0.042</v>
      </c>
      <c r="I52" s="16">
        <f t="shared" si="1"/>
        <v>1192.212</v>
      </c>
    </row>
    <row r="53" spans="1:9">
      <c r="A53" s="11"/>
      <c r="B53" s="12"/>
      <c r="C53" s="23"/>
      <c r="D53" s="14"/>
      <c r="E53" s="13"/>
      <c r="F53" s="17" t="s">
        <v>18</v>
      </c>
      <c r="G53" s="17">
        <v>4731</v>
      </c>
      <c r="H53" s="17">
        <v>0.55</v>
      </c>
      <c r="I53" s="16">
        <f t="shared" si="1"/>
        <v>2602.05</v>
      </c>
    </row>
    <row r="54" spans="1:9">
      <c r="A54" s="11"/>
      <c r="B54" s="12"/>
      <c r="C54" s="23"/>
      <c r="D54" s="14"/>
      <c r="E54" s="13"/>
      <c r="F54" s="15" t="s">
        <v>27</v>
      </c>
      <c r="G54" s="15">
        <f>4*5</f>
        <v>20</v>
      </c>
      <c r="H54" s="15">
        <v>0</v>
      </c>
      <c r="I54" s="16">
        <f t="shared" si="1"/>
        <v>0</v>
      </c>
    </row>
    <row r="55" spans="1:9">
      <c r="A55" s="11">
        <v>45996</v>
      </c>
      <c r="B55" s="12" t="s">
        <v>10</v>
      </c>
      <c r="C55" s="22" t="s">
        <v>59</v>
      </c>
      <c r="D55" s="14" t="s">
        <v>60</v>
      </c>
      <c r="E55" s="13" t="s">
        <v>61</v>
      </c>
      <c r="F55" s="15" t="s">
        <v>57</v>
      </c>
      <c r="G55" s="15">
        <v>3891</v>
      </c>
      <c r="H55" s="15">
        <v>0.25</v>
      </c>
      <c r="I55" s="16">
        <f t="shared" si="1"/>
        <v>972.75</v>
      </c>
    </row>
    <row r="56" spans="1:9">
      <c r="A56" s="11"/>
      <c r="B56" s="12"/>
      <c r="C56" s="23"/>
      <c r="D56" s="14"/>
      <c r="E56" s="13"/>
      <c r="F56" s="15" t="s">
        <v>58</v>
      </c>
      <c r="G56" s="15">
        <v>840</v>
      </c>
      <c r="H56" s="15">
        <v>0.21</v>
      </c>
      <c r="I56" s="16">
        <f t="shared" si="1"/>
        <v>176.4</v>
      </c>
    </row>
    <row r="57" spans="1:9">
      <c r="A57" s="11"/>
      <c r="B57" s="12"/>
      <c r="C57" s="23"/>
      <c r="D57" s="14"/>
      <c r="E57" s="13"/>
      <c r="F57" s="15" t="s">
        <v>16</v>
      </c>
      <c r="G57" s="15">
        <v>840</v>
      </c>
      <c r="H57" s="15">
        <v>0.18</v>
      </c>
      <c r="I57" s="16">
        <f t="shared" si="1"/>
        <v>151.2</v>
      </c>
    </row>
    <row r="58" spans="1:9">
      <c r="A58" s="11"/>
      <c r="B58" s="12"/>
      <c r="C58" s="23"/>
      <c r="D58" s="14"/>
      <c r="E58" s="13"/>
      <c r="F58" s="15" t="s">
        <v>22</v>
      </c>
      <c r="G58" s="15">
        <v>9462</v>
      </c>
      <c r="H58" s="15">
        <v>0.1</v>
      </c>
      <c r="I58" s="16">
        <f t="shared" si="1"/>
        <v>946.2</v>
      </c>
    </row>
    <row r="59" spans="1:9">
      <c r="A59" s="11"/>
      <c r="B59" s="12"/>
      <c r="C59" s="23"/>
      <c r="D59" s="14"/>
      <c r="E59" s="13"/>
      <c r="F59" s="15" t="s">
        <v>17</v>
      </c>
      <c r="G59" s="15">
        <f>4731*6</f>
        <v>28386</v>
      </c>
      <c r="H59" s="15">
        <v>0.042</v>
      </c>
      <c r="I59" s="16">
        <f t="shared" si="1"/>
        <v>1192.212</v>
      </c>
    </row>
    <row r="60" spans="1:9">
      <c r="A60" s="11"/>
      <c r="B60" s="12"/>
      <c r="C60" s="23"/>
      <c r="D60" s="14"/>
      <c r="E60" s="13"/>
      <c r="F60" s="15" t="s">
        <v>18</v>
      </c>
      <c r="G60" s="15">
        <v>4731</v>
      </c>
      <c r="H60" s="15">
        <v>0.55</v>
      </c>
      <c r="I60" s="16">
        <f t="shared" si="1"/>
        <v>2602.05</v>
      </c>
    </row>
    <row r="61" spans="1:9">
      <c r="A61" s="11"/>
      <c r="B61" s="12"/>
      <c r="C61" s="23"/>
      <c r="D61" s="14"/>
      <c r="E61" s="13"/>
      <c r="F61" s="15" t="s">
        <v>27</v>
      </c>
      <c r="G61" s="15">
        <f>4*5</f>
        <v>20</v>
      </c>
      <c r="H61" s="15">
        <v>0</v>
      </c>
      <c r="I61" s="16">
        <f t="shared" si="1"/>
        <v>0</v>
      </c>
    </row>
    <row r="62" spans="1:9">
      <c r="A62" s="11"/>
      <c r="B62" s="12"/>
      <c r="C62" s="23"/>
      <c r="D62" s="14"/>
      <c r="E62" s="13"/>
      <c r="F62" s="15" t="s">
        <v>37</v>
      </c>
      <c r="G62" s="15">
        <v>4731</v>
      </c>
      <c r="H62" s="15">
        <v>0.15</v>
      </c>
      <c r="I62" s="16">
        <f t="shared" si="1"/>
        <v>709.65</v>
      </c>
    </row>
    <row r="63" spans="1:9">
      <c r="A63" s="11">
        <v>45996</v>
      </c>
      <c r="B63" s="12" t="s">
        <v>10</v>
      </c>
      <c r="C63" s="22" t="s">
        <v>62</v>
      </c>
      <c r="D63" s="14" t="s">
        <v>63</v>
      </c>
      <c r="E63" s="13" t="s">
        <v>64</v>
      </c>
      <c r="F63" s="15" t="s">
        <v>57</v>
      </c>
      <c r="G63" s="15">
        <v>3891</v>
      </c>
      <c r="H63" s="15">
        <v>0.25</v>
      </c>
      <c r="I63" s="16">
        <f t="shared" si="1"/>
        <v>972.75</v>
      </c>
    </row>
    <row r="64" spans="1:9">
      <c r="A64" s="11"/>
      <c r="B64" s="12"/>
      <c r="C64" s="23"/>
      <c r="D64" s="14"/>
      <c r="E64" s="13"/>
      <c r="F64" s="15" t="s">
        <v>58</v>
      </c>
      <c r="G64" s="15">
        <v>840</v>
      </c>
      <c r="H64" s="15">
        <v>0.21</v>
      </c>
      <c r="I64" s="16">
        <f t="shared" si="1"/>
        <v>176.4</v>
      </c>
    </row>
    <row r="65" spans="1:9">
      <c r="A65" s="11"/>
      <c r="B65" s="12"/>
      <c r="C65" s="23"/>
      <c r="D65" s="14"/>
      <c r="E65" s="13"/>
      <c r="F65" s="15" t="s">
        <v>16</v>
      </c>
      <c r="G65" s="15">
        <v>840</v>
      </c>
      <c r="H65" s="15">
        <v>0.18</v>
      </c>
      <c r="I65" s="16">
        <f t="shared" si="1"/>
        <v>151.2</v>
      </c>
    </row>
    <row r="66" spans="1:9">
      <c r="A66" s="11"/>
      <c r="B66" s="12"/>
      <c r="C66" s="23"/>
      <c r="D66" s="14"/>
      <c r="E66" s="13"/>
      <c r="F66" s="15" t="s">
        <v>17</v>
      </c>
      <c r="G66" s="15">
        <f>4731*6</f>
        <v>28386</v>
      </c>
      <c r="H66" s="15">
        <v>0.042</v>
      </c>
      <c r="I66" s="16">
        <f t="shared" si="1"/>
        <v>1192.212</v>
      </c>
    </row>
    <row r="67" spans="1:9">
      <c r="A67" s="11"/>
      <c r="B67" s="12"/>
      <c r="C67" s="23"/>
      <c r="D67" s="14"/>
      <c r="E67" s="13"/>
      <c r="F67" s="17" t="s">
        <v>18</v>
      </c>
      <c r="G67" s="17">
        <v>4731</v>
      </c>
      <c r="H67" s="17">
        <v>0.55</v>
      </c>
      <c r="I67" s="16">
        <f t="shared" si="1"/>
        <v>2602.05</v>
      </c>
    </row>
    <row r="68" spans="1:9">
      <c r="A68" s="11"/>
      <c r="B68" s="12"/>
      <c r="C68" s="23"/>
      <c r="D68" s="14"/>
      <c r="E68" s="13"/>
      <c r="F68" s="15" t="s">
        <v>27</v>
      </c>
      <c r="G68" s="15">
        <f>4*5</f>
        <v>20</v>
      </c>
      <c r="H68" s="15">
        <v>0</v>
      </c>
      <c r="I68" s="16">
        <f t="shared" si="1"/>
        <v>0</v>
      </c>
    </row>
    <row r="69" spans="1:9">
      <c r="A69" s="11">
        <v>45996</v>
      </c>
      <c r="B69" s="12" t="s">
        <v>10</v>
      </c>
      <c r="C69" s="22" t="s">
        <v>65</v>
      </c>
      <c r="D69" s="14" t="s">
        <v>66</v>
      </c>
      <c r="E69" s="13" t="s">
        <v>67</v>
      </c>
      <c r="F69" s="15" t="s">
        <v>57</v>
      </c>
      <c r="G69" s="15">
        <v>3891</v>
      </c>
      <c r="H69" s="15">
        <v>0.25</v>
      </c>
      <c r="I69" s="16">
        <f t="shared" si="1"/>
        <v>972.75</v>
      </c>
    </row>
    <row r="70" spans="1:9">
      <c r="A70" s="11"/>
      <c r="B70" s="12"/>
      <c r="C70" s="23"/>
      <c r="D70" s="14"/>
      <c r="E70" s="13"/>
      <c r="F70" s="15" t="s">
        <v>58</v>
      </c>
      <c r="G70" s="15">
        <v>840</v>
      </c>
      <c r="H70" s="15">
        <v>0.21</v>
      </c>
      <c r="I70" s="16">
        <f t="shared" si="1"/>
        <v>176.4</v>
      </c>
    </row>
    <row r="71" spans="1:9">
      <c r="A71" s="11"/>
      <c r="B71" s="12"/>
      <c r="C71" s="23"/>
      <c r="D71" s="14"/>
      <c r="E71" s="13"/>
      <c r="F71" s="15" t="s">
        <v>16</v>
      </c>
      <c r="G71" s="15">
        <v>840</v>
      </c>
      <c r="H71" s="15">
        <v>0.18</v>
      </c>
      <c r="I71" s="16">
        <f t="shared" si="1"/>
        <v>151.2</v>
      </c>
    </row>
    <row r="72" spans="1:9">
      <c r="A72" s="11"/>
      <c r="B72" s="12"/>
      <c r="C72" s="23"/>
      <c r="D72" s="14"/>
      <c r="E72" s="13"/>
      <c r="F72" s="15" t="s">
        <v>22</v>
      </c>
      <c r="G72" s="15">
        <v>9462</v>
      </c>
      <c r="H72" s="15">
        <v>0.1</v>
      </c>
      <c r="I72" s="16">
        <f t="shared" si="1"/>
        <v>946.2</v>
      </c>
    </row>
    <row r="73" spans="1:9">
      <c r="A73" s="11"/>
      <c r="B73" s="12"/>
      <c r="C73" s="23"/>
      <c r="D73" s="14"/>
      <c r="E73" s="13"/>
      <c r="F73" s="15" t="s">
        <v>17</v>
      </c>
      <c r="G73" s="15">
        <f>4731*6</f>
        <v>28386</v>
      </c>
      <c r="H73" s="15">
        <v>0.042</v>
      </c>
      <c r="I73" s="16">
        <f t="shared" si="1"/>
        <v>1192.212</v>
      </c>
    </row>
    <row r="74" spans="1:9">
      <c r="A74" s="11"/>
      <c r="B74" s="12"/>
      <c r="C74" s="23"/>
      <c r="D74" s="14"/>
      <c r="E74" s="13"/>
      <c r="F74" s="15" t="s">
        <v>18</v>
      </c>
      <c r="G74" s="17">
        <v>4731</v>
      </c>
      <c r="H74" s="15">
        <v>0.55</v>
      </c>
      <c r="I74" s="16">
        <f t="shared" si="1"/>
        <v>2602.05</v>
      </c>
    </row>
    <row r="75" spans="1:9">
      <c r="A75" s="11"/>
      <c r="B75" s="12"/>
      <c r="C75" s="23"/>
      <c r="D75" s="14"/>
      <c r="E75" s="13"/>
      <c r="F75" s="15" t="s">
        <v>27</v>
      </c>
      <c r="G75" s="15">
        <f>4*5</f>
        <v>20</v>
      </c>
      <c r="H75" s="15">
        <v>0</v>
      </c>
      <c r="I75" s="16">
        <f t="shared" si="1"/>
        <v>0</v>
      </c>
    </row>
    <row r="76" spans="1:9">
      <c r="A76" s="11"/>
      <c r="B76" s="12"/>
      <c r="C76" s="23"/>
      <c r="D76" s="14"/>
      <c r="E76" s="13"/>
      <c r="F76" s="15" t="s">
        <v>37</v>
      </c>
      <c r="G76" s="17">
        <v>4731</v>
      </c>
      <c r="H76" s="15">
        <v>0.15</v>
      </c>
      <c r="I76" s="16">
        <f t="shared" si="1"/>
        <v>709.65</v>
      </c>
    </row>
    <row r="77" spans="1:9">
      <c r="A77" s="11">
        <v>45996</v>
      </c>
      <c r="B77" s="12" t="s">
        <v>10</v>
      </c>
      <c r="C77" s="22" t="s">
        <v>68</v>
      </c>
      <c r="D77" s="14" t="s">
        <v>69</v>
      </c>
      <c r="E77" s="13" t="s">
        <v>70</v>
      </c>
      <c r="F77" s="15" t="s">
        <v>57</v>
      </c>
      <c r="G77" s="15">
        <v>2106</v>
      </c>
      <c r="H77" s="15">
        <v>0.25</v>
      </c>
      <c r="I77" s="16">
        <f t="shared" si="1"/>
        <v>526.5</v>
      </c>
    </row>
    <row r="78" spans="1:9">
      <c r="A78" s="11"/>
      <c r="B78" s="12"/>
      <c r="C78" s="23"/>
      <c r="D78" s="14"/>
      <c r="E78" s="13"/>
      <c r="F78" s="15" t="s">
        <v>22</v>
      </c>
      <c r="G78" s="15">
        <v>2107</v>
      </c>
      <c r="H78" s="15">
        <v>0.1</v>
      </c>
      <c r="I78" s="16">
        <f t="shared" si="1"/>
        <v>210.7</v>
      </c>
    </row>
    <row r="79" spans="1:9">
      <c r="A79" s="11"/>
      <c r="B79" s="12"/>
      <c r="C79" s="23"/>
      <c r="D79" s="14"/>
      <c r="E79" s="13"/>
      <c r="F79" s="15" t="s">
        <v>17</v>
      </c>
      <c r="G79" s="15">
        <f>2107*6</f>
        <v>12642</v>
      </c>
      <c r="H79" s="15">
        <v>0.042</v>
      </c>
      <c r="I79" s="16">
        <f t="shared" si="1"/>
        <v>530.964</v>
      </c>
    </row>
    <row r="80" spans="1:9">
      <c r="A80" s="11"/>
      <c r="B80" s="12"/>
      <c r="C80" s="23"/>
      <c r="D80" s="14"/>
      <c r="E80" s="13"/>
      <c r="F80" s="15" t="s">
        <v>18</v>
      </c>
      <c r="G80" s="15">
        <v>2107</v>
      </c>
      <c r="H80" s="15">
        <v>0.55</v>
      </c>
      <c r="I80" s="16">
        <f t="shared" si="1"/>
        <v>1158.85</v>
      </c>
    </row>
    <row r="81" spans="1:11">
      <c r="A81" s="11"/>
      <c r="B81" s="12"/>
      <c r="C81" s="23"/>
      <c r="D81" s="14"/>
      <c r="E81" s="13"/>
      <c r="F81" s="15" t="s">
        <v>27</v>
      </c>
      <c r="G81" s="15">
        <f>4*5</f>
        <v>20</v>
      </c>
      <c r="H81" s="15">
        <v>0</v>
      </c>
      <c r="I81" s="16">
        <f t="shared" si="1"/>
        <v>0</v>
      </c>
    </row>
    <row r="82" spans="1:11">
      <c r="A82" s="11"/>
      <c r="B82" s="12"/>
      <c r="C82" s="23"/>
      <c r="D82" s="14"/>
      <c r="E82" s="13"/>
      <c r="F82" s="15" t="s">
        <v>37</v>
      </c>
      <c r="G82" s="15">
        <v>2107</v>
      </c>
      <c r="H82" s="15">
        <v>0.15</v>
      </c>
      <c r="I82" s="16">
        <f t="shared" si="1"/>
        <v>316.05</v>
      </c>
    </row>
    <row r="83" spans="1:11">
      <c r="I83" s="24">
        <f>SUM(I3:I82)</f>
        <v>57241.85</v>
      </c>
    </row>
    <row r="88" ht="28.5" spans="1:11">
      <c r="A88" s="25" t="s">
        <v>71</v>
      </c>
      <c r="B88" s="25"/>
      <c r="C88" s="25"/>
      <c r="D88" s="25"/>
      <c r="E88" s="25"/>
      <c r="F88" s="25"/>
      <c r="G88" s="25"/>
      <c r="H88" s="25"/>
      <c r="I88" s="25"/>
      <c r="J88" s="25"/>
    </row>
    <row r="89" ht="14.5" spans="1:11">
      <c r="A89" s="26" t="s">
        <v>72</v>
      </c>
      <c r="B89" s="26" t="s">
        <v>73</v>
      </c>
      <c r="C89" s="26" t="s">
        <v>74</v>
      </c>
      <c r="D89" s="27" t="s">
        <v>75</v>
      </c>
      <c r="E89" s="26" t="s">
        <v>76</v>
      </c>
      <c r="F89" s="28" t="s">
        <v>77</v>
      </c>
      <c r="G89" s="26" t="s">
        <v>78</v>
      </c>
      <c r="H89" s="26" t="s">
        <v>79</v>
      </c>
      <c r="I89" s="27" t="s">
        <v>80</v>
      </c>
      <c r="J89" s="26" t="s">
        <v>81</v>
      </c>
    </row>
    <row r="90" ht="28.5" spans="1:11">
      <c r="A90" s="26"/>
      <c r="B90" s="26"/>
      <c r="C90" s="26"/>
      <c r="D90" s="29" t="s">
        <v>82</v>
      </c>
      <c r="E90" s="26"/>
      <c r="F90" s="30" t="s">
        <v>83</v>
      </c>
      <c r="G90" s="26"/>
      <c r="H90" s="26"/>
      <c r="I90" s="31" t="s">
        <v>84</v>
      </c>
      <c r="J90" s="26"/>
    </row>
    <row r="91" ht="28" spans="1:11">
      <c r="A91" s="32">
        <v>1</v>
      </c>
      <c r="B91" s="33">
        <v>46015</v>
      </c>
      <c r="C91" s="26" t="s">
        <v>85</v>
      </c>
      <c r="D91" s="26" t="s">
        <v>86</v>
      </c>
      <c r="E91" s="26" t="s">
        <v>87</v>
      </c>
      <c r="F91" s="26" t="s">
        <v>88</v>
      </c>
      <c r="G91" s="26" t="s">
        <v>89</v>
      </c>
      <c r="H91" s="26">
        <f>163865+437006</f>
        <v>600871</v>
      </c>
      <c r="I91" s="34">
        <v>78946.22</v>
      </c>
      <c r="J91" s="35"/>
      <c r="K91" s="1" t="s">
        <v>90</v>
      </c>
    </row>
    <row r="92" spans="1:11">
      <c r="I92" s="36"/>
    </row>
  </sheetData>
  <autoFilter xmlns:etc="http://www.wps.cn/officeDocument/2017/etCustomData" ref="A1:I83" etc:filterBottomFollowUsedRange="0">
    <extLst/>
  </autoFilter>
  <mergeCells count="84">
    <mergeCell ref="A1:I1"/>
    <mergeCell ref="A88:J88"/>
    <mergeCell ref="A3:A8"/>
    <mergeCell ref="A9:A16"/>
    <mergeCell ref="A17:A19"/>
    <mergeCell ref="A20:A24"/>
    <mergeCell ref="A25:A27"/>
    <mergeCell ref="A28:A32"/>
    <mergeCell ref="A33:A35"/>
    <mergeCell ref="A36:A40"/>
    <mergeCell ref="A41:A43"/>
    <mergeCell ref="A44:A48"/>
    <mergeCell ref="A49:A54"/>
    <mergeCell ref="A55:A62"/>
    <mergeCell ref="A63:A68"/>
    <mergeCell ref="A69:A76"/>
    <mergeCell ref="A77:A82"/>
    <mergeCell ref="A89:A90"/>
    <mergeCell ref="B3:B8"/>
    <mergeCell ref="B9:B16"/>
    <mergeCell ref="B17:B19"/>
    <mergeCell ref="B20:B24"/>
    <mergeCell ref="B25:B27"/>
    <mergeCell ref="B28:B32"/>
    <mergeCell ref="B33:B35"/>
    <mergeCell ref="B36:B40"/>
    <mergeCell ref="B41:B43"/>
    <mergeCell ref="B44:B48"/>
    <mergeCell ref="B49:B54"/>
    <mergeCell ref="B55:B62"/>
    <mergeCell ref="B63:B68"/>
    <mergeCell ref="B69:B76"/>
    <mergeCell ref="B77:B82"/>
    <mergeCell ref="B89:B90"/>
    <mergeCell ref="C3:C8"/>
    <mergeCell ref="C9:C16"/>
    <mergeCell ref="C17:C19"/>
    <mergeCell ref="C20:C24"/>
    <mergeCell ref="C25:C27"/>
    <mergeCell ref="C28:C32"/>
    <mergeCell ref="C33:C35"/>
    <mergeCell ref="C36:C40"/>
    <mergeCell ref="C41:C43"/>
    <mergeCell ref="C44:C48"/>
    <mergeCell ref="C49:C54"/>
    <mergeCell ref="C55:C62"/>
    <mergeCell ref="C63:C68"/>
    <mergeCell ref="C69:C76"/>
    <mergeCell ref="C77:C82"/>
    <mergeCell ref="C89:C90"/>
    <mergeCell ref="D3:D8"/>
    <mergeCell ref="D9:D16"/>
    <mergeCell ref="D17:D19"/>
    <mergeCell ref="D20:D24"/>
    <mergeCell ref="D25:D27"/>
    <mergeCell ref="D28:D32"/>
    <mergeCell ref="D33:D35"/>
    <mergeCell ref="D36:D40"/>
    <mergeCell ref="D41:D43"/>
    <mergeCell ref="D44:D48"/>
    <mergeCell ref="D49:D54"/>
    <mergeCell ref="D55:D62"/>
    <mergeCell ref="D63:D68"/>
    <mergeCell ref="D69:D76"/>
    <mergeCell ref="D77:D82"/>
    <mergeCell ref="E3:E8"/>
    <mergeCell ref="E9:E16"/>
    <mergeCell ref="E17:E19"/>
    <mergeCell ref="E20:E24"/>
    <mergeCell ref="E25:E27"/>
    <mergeCell ref="E28:E32"/>
    <mergeCell ref="E33:E35"/>
    <mergeCell ref="E36:E40"/>
    <mergeCell ref="E41:E43"/>
    <mergeCell ref="E44:E48"/>
    <mergeCell ref="E49:E54"/>
    <mergeCell ref="E55:E62"/>
    <mergeCell ref="E63:E68"/>
    <mergeCell ref="E69:E76"/>
    <mergeCell ref="E77:E82"/>
    <mergeCell ref="E89:E90"/>
    <mergeCell ref="G89:G90"/>
    <mergeCell ref="H89:H90"/>
    <mergeCell ref="J89:J90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2025-12-24T13:27:58Z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