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<sst xmlns="http://schemas.openxmlformats.org/spreadsheetml/2006/main" count="107" uniqueCount="74">
  <si>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</si>
  <si>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</si>
  <si>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</si>
  <si>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</si>
  <si>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</si>
  <si>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</si>
  <si>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</si>
  <si>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</si>
  <si>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</si>
  <si>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</si>
  <si>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</si>
  <si>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</si>
  <si>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</si>
  <si>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</si>
  <si>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</si>
  <si>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</si>
  <si>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Amber</t>
  </si>
  <si>
    <t>S25120825</t>
  </si>
  <si>
    <t>RDGJHZH111
PO上浮300套</t>
  </si>
  <si>
    <t>9395/046/250/02</t>
  </si>
  <si>
    <t>14标RFID贴纸45*35mm不可移 ZHRFS24014</t>
  </si>
  <si>
    <t>9395/046/250/03</t>
  </si>
  <si>
    <t>4519/105/450/99</t>
  </si>
  <si>
    <t>14标RFID贴纸45*35mm可移 ZHRFS24013</t>
  </si>
  <si>
    <t>4519/466/450/99</t>
  </si>
  <si>
    <t>4519/104/450/99</t>
  </si>
  <si>
    <t>4519/743/450/99</t>
  </si>
  <si>
    <t>4534/104/450/99</t>
  </si>
  <si>
    <t>4534/466/450/99</t>
  </si>
  <si>
    <t>4532/743/450/99</t>
  </si>
  <si>
    <t>4534/102/450/99</t>
  </si>
  <si>
    <t>4534/105/450/99</t>
  </si>
  <si>
    <t>7531/043/800/99</t>
  </si>
  <si>
    <t>7531/102/800/99</t>
  </si>
  <si>
    <t>7531/105/800/99</t>
  </si>
  <si>
    <t>7531/743/800/99</t>
  </si>
  <si>
    <t>8325/043/712/99</t>
  </si>
  <si>
    <t>S25121925</t>
  </si>
  <si>
    <t>RDGJHZH112</t>
  </si>
  <si>
    <t>8603/555/999/99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</si>
  <si>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</si>
  <si>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</si>
  <si>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</si>
  <si>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</si>
  <si>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</si>
  <si>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</si>
  <si>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</si>
  <si>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</si>
  <si>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</si>
  <si>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</si>
  <si>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</si>
  <si>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</si>
  <si>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</si>
  <si>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</si>
  <si>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</si>
  <si>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</si>
  <si>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</si>
  <si>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</si>
  <si>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</si>
  <si>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</si>
  <si>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</si>
  <si>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</si>
  <si>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</si>
  <si>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</si>
  <si>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</si>
  <si>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</si>
  <si>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</si>
  <si>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</si>
  <si>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</si>
  <si>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</si>
  <si>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</si>
  <si>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A1菲力大长盘</t>
  </si>
  <si>
    <t>A1菲力小长盘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</si>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</sst>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pane ySplit="2" topLeftCell="A3" activePane="bottomLeft" state="frozen"/>
      <selection/>
      <selection pane="bottomLeft" activeCell="I24" sqref="I24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5" spans="1:14">
      <c r="A3" s="35" t="s">
        <v>15</v>
      </c>
      <c r="B3" s="36">
        <v>46001</v>
      </c>
      <c r="C3" s="35" t="s">
        <v>16</v>
      </c>
      <c r="D3" s="35" t="s">
        <v>17</v>
      </c>
      <c r="E3" s="37">
        <v>17652</v>
      </c>
      <c r="F3" s="38" t="s">
        <v>18</v>
      </c>
      <c r="G3" s="39" t="s">
        <v>19</v>
      </c>
      <c r="H3" s="39"/>
      <c r="I3" s="40" t="s">
        <v>20</v>
      </c>
      <c r="J3" s="41">
        <f>300+1100</f>
        <v>1400</v>
      </c>
      <c r="K3" s="39">
        <v>0.39</v>
      </c>
      <c r="L3" s="42">
        <f t="shared" ref="L3:L20" si="0">J3*K3</f>
        <v>546</v>
      </c>
      <c r="M3" s="43"/>
      <c r="N3" s="44"/>
    </row>
    <row r="4" s="19" customFormat="1" spans="1:14">
      <c r="A4" s="45"/>
      <c r="B4" s="45"/>
      <c r="C4" s="45"/>
      <c r="D4" s="45"/>
      <c r="E4" s="46"/>
      <c r="F4" s="38"/>
      <c r="G4" s="39" t="s">
        <v>21</v>
      </c>
      <c r="H4" s="39"/>
      <c r="I4" s="40" t="s">
        <v>20</v>
      </c>
      <c r="J4" s="41">
        <f>300+900</f>
        <v>1200</v>
      </c>
      <c r="K4" s="39">
        <v>0.39</v>
      </c>
      <c r="L4" s="42">
        <f t="shared" si="0"/>
        <v>468</v>
      </c>
      <c r="M4" s="47"/>
      <c r="N4" s="44"/>
    </row>
    <row r="5" s="19" customFormat="1" spans="1:14">
      <c r="A5" s="45"/>
      <c r="B5" s="45"/>
      <c r="C5" s="45"/>
      <c r="D5" s="45"/>
      <c r="E5" s="39">
        <v>17679</v>
      </c>
      <c r="F5" s="38"/>
      <c r="G5" s="39" t="s">
        <v>22</v>
      </c>
      <c r="H5" s="39"/>
      <c r="I5" s="40" t="s">
        <v>23</v>
      </c>
      <c r="J5" s="41">
        <f>300+4500</f>
        <v>4800</v>
      </c>
      <c r="K5" s="39">
        <v>0.39</v>
      </c>
      <c r="L5" s="42">
        <f t="shared" si="0"/>
        <v>1872</v>
      </c>
      <c r="M5" s="47"/>
      <c r="N5" s="44"/>
    </row>
    <row r="6" s="19" customFormat="1" spans="1:14">
      <c r="A6" s="45"/>
      <c r="B6" s="45"/>
      <c r="C6" s="45"/>
      <c r="D6" s="45"/>
      <c r="E6" s="39">
        <v>17680</v>
      </c>
      <c r="F6" s="38"/>
      <c r="G6" s="39" t="s">
        <v>24</v>
      </c>
      <c r="H6" s="39"/>
      <c r="I6" s="40" t="s">
        <v>23</v>
      </c>
      <c r="J6" s="41">
        <f>300+5500</f>
        <v>5800</v>
      </c>
      <c r="K6" s="39">
        <v>0.39</v>
      </c>
      <c r="L6" s="42">
        <f t="shared" si="0"/>
        <v>2262</v>
      </c>
      <c r="M6" s="47"/>
      <c r="N6" s="44"/>
    </row>
    <row r="7" customFormat="1" ht="16.5" spans="1:14">
      <c r="A7" s="45"/>
      <c r="B7" s="45"/>
      <c r="C7" s="45"/>
      <c r="D7" s="45"/>
      <c r="E7" s="48">
        <v>17685</v>
      </c>
      <c r="F7" s="38"/>
      <c r="G7" s="39" t="s">
        <v>25</v>
      </c>
      <c r="H7" s="39"/>
      <c r="I7" s="40" t="s">
        <v>23</v>
      </c>
      <c r="J7" s="41">
        <f>300+4500</f>
        <v>4800</v>
      </c>
      <c r="K7" s="39">
        <v>0.39</v>
      </c>
      <c r="L7" s="42">
        <f t="shared" si="0"/>
        <v>1872</v>
      </c>
      <c r="M7" s="49"/>
      <c r="N7" s="50"/>
    </row>
    <row r="8" customFormat="1" ht="16.5" spans="1:14">
      <c r="A8" s="45"/>
      <c r="B8" s="45"/>
      <c r="C8" s="45"/>
      <c r="D8" s="45"/>
      <c r="E8" s="39">
        <v>17686</v>
      </c>
      <c r="F8" s="38"/>
      <c r="G8" s="39" t="s">
        <v>26</v>
      </c>
      <c r="H8" s="39"/>
      <c r="I8" s="40" t="s">
        <v>23</v>
      </c>
      <c r="J8" s="41">
        <f>300+3100</f>
        <v>3400</v>
      </c>
      <c r="K8" s="39">
        <v>0.39</v>
      </c>
      <c r="L8" s="42">
        <f t="shared" si="0"/>
        <v>1326</v>
      </c>
      <c r="M8" s="51"/>
      <c r="N8" s="50"/>
    </row>
    <row r="9" customFormat="1" ht="16.5" spans="1:14">
      <c r="A9" s="45"/>
      <c r="B9" s="45"/>
      <c r="C9" s="45"/>
      <c r="D9" s="45"/>
      <c r="E9" s="48">
        <v>17705</v>
      </c>
      <c r="F9" s="38"/>
      <c r="G9" s="39" t="s">
        <v>27</v>
      </c>
      <c r="H9" s="39"/>
      <c r="I9" s="40" t="s">
        <v>23</v>
      </c>
      <c r="J9" s="41">
        <f>300+5000</f>
        <v>5300</v>
      </c>
      <c r="K9" s="39">
        <v>0.39</v>
      </c>
      <c r="L9" s="42">
        <f t="shared" si="0"/>
        <v>2067</v>
      </c>
      <c r="M9" s="51"/>
      <c r="N9" s="50"/>
    </row>
    <row r="10" customFormat="1" ht="16.5" spans="1:14">
      <c r="A10" s="45"/>
      <c r="B10" s="45"/>
      <c r="C10" s="45"/>
      <c r="D10" s="45"/>
      <c r="E10" s="39">
        <v>17713</v>
      </c>
      <c r="F10" s="38"/>
      <c r="G10" s="39" t="s">
        <v>28</v>
      </c>
      <c r="H10" s="39"/>
      <c r="I10" s="40" t="s">
        <v>23</v>
      </c>
      <c r="J10" s="41">
        <f>300+1800</f>
        <v>2100</v>
      </c>
      <c r="K10" s="39">
        <v>0.39</v>
      </c>
      <c r="L10" s="42">
        <f t="shared" si="0"/>
        <v>819</v>
      </c>
      <c r="M10" s="51"/>
      <c r="N10" s="50"/>
    </row>
    <row r="11" customFormat="1" ht="16.5" spans="1:14">
      <c r="A11" s="45"/>
      <c r="B11" s="45"/>
      <c r="C11" s="45"/>
      <c r="D11" s="45"/>
      <c r="E11" s="39">
        <v>17716</v>
      </c>
      <c r="F11" s="38"/>
      <c r="G11" s="39" t="s">
        <v>29</v>
      </c>
      <c r="H11" s="39"/>
      <c r="I11" s="40" t="s">
        <v>23</v>
      </c>
      <c r="J11" s="41">
        <f>300+1300</f>
        <v>1600</v>
      </c>
      <c r="K11" s="39">
        <v>0.39</v>
      </c>
      <c r="L11" s="42">
        <f t="shared" si="0"/>
        <v>624</v>
      </c>
      <c r="M11" s="51"/>
      <c r="N11" s="50"/>
    </row>
    <row r="12" customFormat="1" ht="16.5" spans="1:14">
      <c r="A12" s="45"/>
      <c r="B12" s="45"/>
      <c r="C12" s="45"/>
      <c r="D12" s="45"/>
      <c r="E12" s="39">
        <v>17717</v>
      </c>
      <c r="F12" s="38"/>
      <c r="G12" s="39" t="s">
        <v>30</v>
      </c>
      <c r="H12" s="39"/>
      <c r="I12" s="40" t="s">
        <v>23</v>
      </c>
      <c r="J12" s="41">
        <f>300+4500</f>
        <v>4800</v>
      </c>
      <c r="K12" s="39">
        <v>0.39</v>
      </c>
      <c r="L12" s="42">
        <f t="shared" si="0"/>
        <v>1872</v>
      </c>
      <c r="M12" s="51"/>
      <c r="N12" s="50"/>
    </row>
    <row r="13" customFormat="1" ht="16.5" spans="1:14">
      <c r="A13" s="45"/>
      <c r="B13" s="45"/>
      <c r="C13" s="45"/>
      <c r="D13" s="45"/>
      <c r="E13" s="39">
        <v>17720</v>
      </c>
      <c r="F13" s="38"/>
      <c r="G13" s="39" t="s">
        <v>31</v>
      </c>
      <c r="H13" s="39"/>
      <c r="I13" s="40" t="s">
        <v>23</v>
      </c>
      <c r="J13" s="41">
        <f>300+2500</f>
        <v>2800</v>
      </c>
      <c r="K13" s="39">
        <v>0.39</v>
      </c>
      <c r="L13" s="42">
        <f t="shared" si="0"/>
        <v>1092</v>
      </c>
      <c r="M13" s="51"/>
      <c r="N13" s="50"/>
    </row>
    <row r="14" customFormat="1" ht="16.5" spans="1:14">
      <c r="A14" s="45"/>
      <c r="B14" s="45"/>
      <c r="C14" s="45"/>
      <c r="D14" s="45"/>
      <c r="E14" s="39">
        <v>17935</v>
      </c>
      <c r="F14" s="38"/>
      <c r="G14" s="39" t="s">
        <v>32</v>
      </c>
      <c r="H14" s="39"/>
      <c r="I14" s="40" t="s">
        <v>23</v>
      </c>
      <c r="J14" s="41">
        <f>300+3800</f>
        <v>4100</v>
      </c>
      <c r="K14" s="39">
        <v>0.39</v>
      </c>
      <c r="L14" s="42">
        <f t="shared" si="0"/>
        <v>1599</v>
      </c>
      <c r="M14" s="51"/>
      <c r="N14" s="50"/>
    </row>
    <row r="15" customFormat="1" ht="16.5" spans="1:14">
      <c r="A15" s="45"/>
      <c r="B15" s="45"/>
      <c r="C15" s="45"/>
      <c r="D15" s="45"/>
      <c r="E15" s="39">
        <v>17936</v>
      </c>
      <c r="F15" s="38"/>
      <c r="G15" s="39" t="s">
        <v>33</v>
      </c>
      <c r="H15" s="39"/>
      <c r="I15" s="40" t="s">
        <v>23</v>
      </c>
      <c r="J15" s="41">
        <f>300+5000</f>
        <v>5300</v>
      </c>
      <c r="K15" s="39">
        <v>0.39</v>
      </c>
      <c r="L15" s="42">
        <f t="shared" si="0"/>
        <v>2067</v>
      </c>
      <c r="M15" s="51"/>
      <c r="N15" s="50"/>
    </row>
    <row r="16" customFormat="1" ht="16.5" spans="1:14">
      <c r="A16" s="45"/>
      <c r="B16" s="45"/>
      <c r="C16" s="45"/>
      <c r="D16" s="45"/>
      <c r="E16" s="39">
        <v>17937</v>
      </c>
      <c r="F16" s="38"/>
      <c r="G16" s="39" t="s">
        <v>34</v>
      </c>
      <c r="H16" s="39"/>
      <c r="I16" s="40" t="s">
        <v>23</v>
      </c>
      <c r="J16" s="41">
        <f>300+4500</f>
        <v>4800</v>
      </c>
      <c r="K16" s="39">
        <v>0.39</v>
      </c>
      <c r="L16" s="42">
        <f t="shared" si="0"/>
        <v>1872</v>
      </c>
      <c r="M16" s="51"/>
      <c r="N16" s="50"/>
    </row>
    <row r="17" customFormat="1" ht="16.5" spans="1:14">
      <c r="A17" s="45"/>
      <c r="B17" s="45"/>
      <c r="C17" s="45"/>
      <c r="D17" s="45"/>
      <c r="E17" s="39">
        <v>17939</v>
      </c>
      <c r="F17" s="38"/>
      <c r="G17" s="39" t="s">
        <v>35</v>
      </c>
      <c r="H17" s="39"/>
      <c r="I17" s="40" t="s">
        <v>23</v>
      </c>
      <c r="J17" s="41">
        <f>300+3800</f>
        <v>4100</v>
      </c>
      <c r="K17" s="39">
        <v>0.39</v>
      </c>
      <c r="L17" s="42">
        <f t="shared" si="0"/>
        <v>1599</v>
      </c>
      <c r="M17" s="51"/>
      <c r="N17" s="50"/>
    </row>
    <row r="18" customFormat="1" ht="16.5" spans="1:14">
      <c r="A18" s="45"/>
      <c r="B18" s="45"/>
      <c r="C18" s="45"/>
      <c r="D18" s="45"/>
      <c r="E18" s="39">
        <v>18476</v>
      </c>
      <c r="F18" s="38" t="s">
        <v>18</v>
      </c>
      <c r="G18" s="39" t="s">
        <v>21</v>
      </c>
      <c r="H18" s="39"/>
      <c r="I18" s="40" t="s">
        <v>20</v>
      </c>
      <c r="J18" s="41">
        <f>300+2000</f>
        <v>2300</v>
      </c>
      <c r="K18" s="39">
        <v>0.39</v>
      </c>
      <c r="L18" s="42">
        <f t="shared" si="0"/>
        <v>897</v>
      </c>
      <c r="M18" s="51"/>
      <c r="N18" s="50"/>
    </row>
    <row r="19" customFormat="1" ht="16.5" spans="1:14">
      <c r="A19" s="52"/>
      <c r="B19" s="52"/>
      <c r="C19" s="52"/>
      <c r="D19" s="52"/>
      <c r="E19" s="39">
        <v>69845</v>
      </c>
      <c r="F19" s="38"/>
      <c r="G19" s="40" t="s">
        <v>36</v>
      </c>
      <c r="H19" s="40"/>
      <c r="I19" s="40" t="s">
        <v>23</v>
      </c>
      <c r="J19" s="53">
        <f>300+350</f>
        <v>650</v>
      </c>
      <c r="K19" s="40">
        <v>0.39</v>
      </c>
      <c r="L19" s="54">
        <f t="shared" si="0"/>
        <v>253.5</v>
      </c>
      <c r="M19" s="51"/>
      <c r="N19" s="50"/>
    </row>
    <row r="20" customFormat="1" ht="16.5" spans="1:14">
      <c r="A20" s="39" t="s">
        <v>15</v>
      </c>
      <c r="B20" s="55">
        <v>46014</v>
      </c>
      <c r="C20" s="39" t="s">
        <v>16</v>
      </c>
      <c r="D20" s="39" t="s">
        <v>37</v>
      </c>
      <c r="E20" s="39">
        <v>13266</v>
      </c>
      <c r="F20" s="39" t="s">
        <v>38</v>
      </c>
      <c r="G20" s="39" t="s">
        <v>39</v>
      </c>
      <c r="H20" s="39"/>
      <c r="I20" s="40" t="s">
        <v>20</v>
      </c>
      <c r="J20" s="41">
        <v>20000</v>
      </c>
      <c r="K20" s="39">
        <v>0.39</v>
      </c>
      <c r="L20" s="54">
        <f t="shared" si="0"/>
        <v>7800</v>
      </c>
      <c r="M20" s="51"/>
      <c r="N20" s="50"/>
    </row>
    <row r="21" customFormat="1" ht="16.5" spans="1:14">
      <c r="A21" s="56" t="s">
        <v>40</v>
      </c>
      <c r="B21" s="57"/>
      <c r="C21" s="57"/>
      <c r="D21" s="57"/>
      <c r="E21" s="57"/>
      <c r="F21" s="57"/>
      <c r="G21" s="57"/>
      <c r="H21" s="57"/>
      <c r="I21" s="57"/>
      <c r="J21" s="58">
        <f>SUM(J3:J20)</f>
        <v>79250</v>
      </c>
      <c r="K21" s="59"/>
      <c r="L21" s="60">
        <f>SUM(L3:L20)</f>
        <v>30907.5</v>
      </c>
      <c r="M21" s="51"/>
      <c r="N21" s="61"/>
    </row>
    <row r="22" ht="23" spans="1:14">
      <c r="A22" s="62" t="s">
        <v>41</v>
      </c>
      <c r="B22" s="62"/>
      <c r="C22" s="62"/>
      <c r="D22" s="62"/>
      <c r="E22" s="62"/>
      <c r="F22" s="62"/>
      <c r="G22" s="63"/>
      <c r="H22" s="62"/>
      <c r="I22" s="62"/>
      <c r="J22" s="64"/>
    </row>
    <row r="23" s="20" customFormat="1" ht="45" customHeight="1" spans="1:14">
      <c r="A23" s="65" t="s">
        <v>42</v>
      </c>
      <c r="B23" s="65" t="s">
        <v>43</v>
      </c>
      <c r="C23" s="65" t="s">
        <v>1</v>
      </c>
      <c r="D23" s="65" t="s">
        <v>44</v>
      </c>
      <c r="E23" s="65" t="s">
        <v>45</v>
      </c>
      <c r="F23" s="65" t="s">
        <v>46</v>
      </c>
      <c r="G23" s="66" t="s">
        <v>47</v>
      </c>
      <c r="H23" s="34" t="s">
        <v>48</v>
      </c>
      <c r="I23" s="65" t="s">
        <v>49</v>
      </c>
      <c r="J23" s="67" t="s">
        <v>50</v>
      </c>
      <c r="K23" s="68"/>
      <c r="L23" s="22"/>
    </row>
    <row r="24" s="20" customFormat="1" ht="34" customHeight="1" spans="1:14">
      <c r="A24" s="69">
        <v>1</v>
      </c>
      <c r="B24" s="70"/>
      <c r="C24" s="69" t="s">
        <v>15</v>
      </c>
      <c r="D24" s="71" t="s">
        <v>51</v>
      </c>
      <c r="E24" s="71" t="s">
        <v>52</v>
      </c>
      <c r="F24" s="69" t="s">
        <v>53</v>
      </c>
      <c r="G24" s="72" t="s">
        <v>54</v>
      </c>
      <c r="H24" s="69">
        <f>J21</f>
        <v>79250</v>
      </c>
      <c r="I24" s="73">
        <f>L21</f>
        <v>30907.5</v>
      </c>
      <c r="J24" s="74"/>
      <c r="K24" s="68"/>
      <c r="L24" s="22"/>
    </row>
  </sheetData>
  <mergeCells count="12">
    <mergeCell ref="A1:L1"/>
    <mergeCell ref="A21:I21"/>
    <mergeCell ref="A22:J22"/>
    <mergeCell ref="A3:A19"/>
    <mergeCell ref="B3:B19"/>
    <mergeCell ref="C3:C19"/>
    <mergeCell ref="D3:D19"/>
    <mergeCell ref="E3:E4"/>
    <mergeCell ref="F3:F17"/>
    <mergeCell ref="F18:F19"/>
    <mergeCell ref="K23:K24"/>
    <mergeCell ref="M4:M6"/>
  </mergeCells>
  <conditionalFormatting sqref="E20">
    <cfRule type="duplicateValues" dxfId="0" priority="1"/>
  </conditionalFormatting>
  <conditionalFormatting sqref="E3:E19">
    <cfRule type="duplicateValues" dxfId="0" priority="2"/>
  </conditionalFormatting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55</v>
      </c>
      <c r="K1">
        <v>9048</v>
      </c>
      <c r="L1" t="s">
        <v>56</v>
      </c>
    </row>
    <row r="2" ht="33" spans="1:14">
      <c r="A2" s="1" t="s">
        <v>15</v>
      </c>
      <c r="B2" s="2">
        <v>45891</v>
      </c>
      <c r="C2" s="1" t="s">
        <v>57</v>
      </c>
      <c r="D2" s="1" t="s">
        <v>58</v>
      </c>
      <c r="E2" s="3">
        <v>65626</v>
      </c>
      <c r="F2" s="4" t="s">
        <v>59</v>
      </c>
      <c r="G2" s="5" t="s">
        <v>60</v>
      </c>
      <c r="H2" s="5" t="s">
        <v>61</v>
      </c>
      <c r="I2" s="6" t="s">
        <v>62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63</v>
      </c>
      <c r="H3" s="5" t="s">
        <v>64</v>
      </c>
      <c r="I3" s="6" t="s">
        <v>62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65</v>
      </c>
      <c r="H4" s="5" t="s">
        <v>66</v>
      </c>
      <c r="I4" s="6" t="s">
        <v>62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67</v>
      </c>
      <c r="H5" s="5" t="s">
        <v>68</v>
      </c>
      <c r="I5" s="6" t="s">
        <v>62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69</v>
      </c>
      <c r="H6" s="5" t="s">
        <v>70</v>
      </c>
      <c r="I6" s="6" t="s">
        <v>62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32</v>
      </c>
      <c r="H7" s="5" t="s">
        <v>71</v>
      </c>
      <c r="I7" s="6" t="s">
        <v>62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33</v>
      </c>
      <c r="H8" s="5" t="s">
        <v>72</v>
      </c>
      <c r="I8" s="6" t="s">
        <v>62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34</v>
      </c>
      <c r="H9" s="5" t="s">
        <v>73</v>
      </c>
      <c r="I9" s="6" t="s">
        <v>62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2026-01-17T02:38:02Z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