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伟鹏" sheetId="1" r:id="rId1"/>
  </sheets>
  <definedNames>
    <definedName name="_xlnm._FilterDatabase" localSheetId="0" hidden="1">伟鹏!$A$3:$K$32</definedName>
    <definedName name="_xlnm.Print_Area" localSheetId="0">伟鹏!$A$1:$K$32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<sst xmlns="http://schemas.openxmlformats.org/spreadsheetml/2006/main" count="138" uniqueCount="44">
  <si>
    <t>象山伟鹏 对账单</t>
  </si>
  <si>
    <t>截止日期：2025.12.13</t>
  </si>
  <si>
    <t>TOTAL</t>
  </si>
  <si>
    <t>账单占比 5.6%</t>
  </si>
  <si>
    <t>制单日期</t>
  </si>
  <si>
    <t>客户</t>
  </si>
  <si>
    <t>订单编号</t>
  </si>
  <si>
    <t>款号</t>
  </si>
  <si>
    <t>产品物料名称</t>
  </si>
  <si>
    <t>总销售数量</t>
  </si>
  <si>
    <t>单价</t>
  </si>
  <si>
    <t>金额</t>
  </si>
  <si>
    <t>成衣出货数量</t>
  </si>
  <si>
    <t>差额</t>
  </si>
  <si>
    <t>象山县伟鹏服饰有限公司</t>
  </si>
  <si>
    <t>S25090300</t>
  </si>
  <si>
    <t>E6075AX</t>
  </si>
  <si>
    <t>尺码主标</t>
  </si>
  <si>
    <t>S25091551</t>
  </si>
  <si>
    <t>G2538AX</t>
  </si>
  <si>
    <t>织标</t>
  </si>
  <si>
    <t>G2535AX</t>
  </si>
  <si>
    <t>S25100424</t>
  </si>
  <si>
    <t>价格牌</t>
  </si>
  <si>
    <t>条码标</t>
  </si>
  <si>
    <t>洗标</t>
  </si>
  <si>
    <t>LOT 中包贴</t>
  </si>
  <si>
    <t>S25100805</t>
  </si>
  <si>
    <t>S25101004</t>
  </si>
  <si>
    <t>箱贴</t>
  </si>
  <si>
    <t>S25101599</t>
  </si>
  <si>
    <t>E6075AX-特殊国家</t>
  </si>
  <si>
    <t>S25112142</t>
  </si>
  <si>
    <t>F7487AX</t>
  </si>
  <si>
    <t>主标</t>
  </si>
  <si>
    <t>黑色吊牌绳</t>
  </si>
  <si>
    <t>S25120988</t>
  </si>
  <si>
    <t>F7487AX 哈萨克斯坦</t>
  </si>
  <si>
    <t>象山县伟鹏服饰有限公司 开票明细</t>
  </si>
  <si>
    <t>品名</t>
  </si>
  <si>
    <t>数量</t>
  </si>
  <si>
    <t>单位</t>
  </si>
  <si>
    <t>商标</t>
  </si>
  <si>
    <t xml:space="preserve">套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</si>
</sst>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0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color theme="4" tint="-0.25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/>
    <xf numFmtId="10" fontId="2" fillId="0" borderId="0" xfId="3" applyNumberFormat="1" applyFont="1" applyFill="1" applyAlignment="1"/>
    <xf numFmtId="177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/>
    </xf>
    <xf numFmtId="43" fontId="0" fillId="4" borderId="1" xfId="0" applyNumberForma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400050</xdr:colOff>
      <xdr:row>3</xdr:row>
      <xdr:rowOff>44450</xdr:rowOff>
    </xdr:from>
    <xdr:to>
      <xdr:col>17</xdr:col>
      <xdr:colOff>171450</xdr:colOff>
      <xdr:row>11</xdr:row>
      <xdr:rowOff>15875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42700" y="1035050"/>
          <a:ext cx="3638550" cy="145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topLeftCell="A16" workbookViewId="0">
      <selection activeCell="J42" sqref="J42"/>
    </sheetView>
  </sheetViews>
  <sheetFormatPr defaultColWidth="8.72727272727273" defaultRowHeight="14"/>
  <cols>
    <col min="1" max="1" width="12.2727272727273" customWidth="1"/>
    <col min="2" max="2" width="32.3636363636364" customWidth="1"/>
    <col min="3" max="3" width="10.6363636363636" customWidth="1"/>
    <col min="4" max="4" width="16.2727272727273" customWidth="1"/>
    <col min="5" max="5" width="14" customWidth="1"/>
    <col min="6" max="6" width="11.8181818181818" customWidth="1"/>
    <col min="7" max="7" width="9" customWidth="1"/>
    <col min="8" max="8" width="13.9090909090909" customWidth="1"/>
    <col min="9" max="9" width="14.6363636363636" customWidth="1"/>
    <col min="10" max="10" width="12.8181818181818" customWidth="1"/>
    <col min="11" max="11" width="10.3636363636364" customWidth="1"/>
    <col min="16" max="16" width="11.7272727272727"/>
  </cols>
  <sheetData>
    <row r="1" s="1" customFormat="1" ht="35" customHeight="1" spans="1:16">
      <c r="A1" s="5"/>
      <c r="B1" s="6" t="s">
        <v>0</v>
      </c>
      <c r="C1" s="7"/>
      <c r="D1" s="7"/>
      <c r="E1" s="7"/>
      <c r="F1" s="7"/>
      <c r="G1" s="8" t="s">
        <v>1</v>
      </c>
      <c r="H1" s="8"/>
      <c r="I1" s="8"/>
      <c r="J1" s="8"/>
      <c r="K1" s="9"/>
    </row>
    <row r="2" s="2" customFormat="1" ht="29" customHeight="1" spans="1:16">
      <c r="A2" s="10"/>
      <c r="B2" s="11"/>
      <c r="C2" s="12"/>
      <c r="D2" s="12"/>
      <c r="E2" s="13" t="s">
        <v>2</v>
      </c>
      <c r="F2" s="13">
        <f t="shared" ref="F2:K2" si="0">SUBTOTAL(9,F4:F145)</f>
        <v>37763</v>
      </c>
      <c r="G2" s="14"/>
      <c r="H2" s="15">
        <f t="shared" si="0"/>
        <v>10817.89</v>
      </c>
      <c r="I2" s="13">
        <f t="shared" si="0"/>
        <v>28984</v>
      </c>
      <c r="J2" s="15">
        <f t="shared" si="0"/>
        <v>5306.67</v>
      </c>
      <c r="K2" s="15">
        <f t="shared" si="0"/>
        <v>311.22</v>
      </c>
      <c r="M2" s="16" t="s">
        <v>3</v>
      </c>
      <c r="P2" s="17"/>
    </row>
    <row r="3" s="3" customFormat="1" spans="1:16">
      <c r="A3" s="18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20" t="s">
        <v>12</v>
      </c>
      <c r="J3" s="20" t="s">
        <v>11</v>
      </c>
      <c r="K3" s="21" t="s">
        <v>13</v>
      </c>
    </row>
    <row r="4" spans="1:16">
      <c r="A4" s="22">
        <v>45904.775069</v>
      </c>
      <c r="B4" s="23" t="s">
        <v>14</v>
      </c>
      <c r="C4" s="23" t="s">
        <v>15</v>
      </c>
      <c r="D4" s="23" t="s">
        <v>16</v>
      </c>
      <c r="E4" s="23" t="s">
        <v>17</v>
      </c>
      <c r="F4" s="23">
        <v>2730</v>
      </c>
      <c r="G4" s="23">
        <v>0.38</v>
      </c>
      <c r="H4" s="23">
        <v>1037.4</v>
      </c>
      <c r="I4" s="24">
        <v>2550</v>
      </c>
      <c r="J4" s="25">
        <f t="shared" ref="J4:J32" si="1">G4*I4</f>
        <v>969</v>
      </c>
      <c r="K4" s="26">
        <f t="shared" ref="K4:K32" si="2">H4-J4</f>
        <v>68.4000000000001</v>
      </c>
    </row>
    <row r="5" spans="1:16">
      <c r="A5" s="22">
        <v>45928.72397</v>
      </c>
      <c r="B5" s="23" t="s">
        <v>14</v>
      </c>
      <c r="C5" s="23" t="s">
        <v>18</v>
      </c>
      <c r="D5" s="23" t="s">
        <v>19</v>
      </c>
      <c r="E5" s="23" t="s">
        <v>20</v>
      </c>
      <c r="F5" s="23">
        <v>1495</v>
      </c>
      <c r="G5" s="23">
        <v>0.18</v>
      </c>
      <c r="H5" s="23">
        <v>269.1</v>
      </c>
      <c r="I5" s="24">
        <v>1404</v>
      </c>
      <c r="J5" s="25">
        <f t="shared" si="1"/>
        <v>252.72</v>
      </c>
      <c r="K5" s="26">
        <f t="shared" si="2"/>
        <v>16.38</v>
      </c>
    </row>
    <row r="6" spans="1:16">
      <c r="A6" s="22">
        <v>45928.72397</v>
      </c>
      <c r="B6" s="23" t="s">
        <v>14</v>
      </c>
      <c r="C6" s="23" t="s">
        <v>18</v>
      </c>
      <c r="D6" s="23" t="s">
        <v>21</v>
      </c>
      <c r="E6" s="23" t="s">
        <v>20</v>
      </c>
      <c r="F6" s="23">
        <v>1420</v>
      </c>
      <c r="G6" s="23">
        <v>0.18</v>
      </c>
      <c r="H6" s="23">
        <v>255.6</v>
      </c>
      <c r="I6" s="24">
        <v>1300</v>
      </c>
      <c r="J6" s="25">
        <f t="shared" si="1"/>
        <v>234</v>
      </c>
      <c r="K6" s="26">
        <f t="shared" si="2"/>
        <v>21.6</v>
      </c>
    </row>
    <row r="7" s="4" customFormat="1" ht="15" customHeight="1" spans="1:16">
      <c r="A7" s="22">
        <v>45943.676458</v>
      </c>
      <c r="B7" s="23" t="s">
        <v>14</v>
      </c>
      <c r="C7" s="23" t="s">
        <v>22</v>
      </c>
      <c r="D7" s="23" t="s">
        <v>21</v>
      </c>
      <c r="E7" s="23" t="s">
        <v>23</v>
      </c>
      <c r="F7" s="23">
        <v>1420</v>
      </c>
      <c r="G7" s="23">
        <v>0.17</v>
      </c>
      <c r="H7" s="23">
        <v>241.4</v>
      </c>
      <c r="I7" s="27">
        <v>1300</v>
      </c>
      <c r="J7" s="25">
        <f t="shared" si="1"/>
        <v>221</v>
      </c>
      <c r="K7" s="26">
        <f t="shared" si="2"/>
        <v>20.4</v>
      </c>
    </row>
    <row r="8" s="4" customFormat="1" ht="15" customHeight="1" spans="1:16">
      <c r="A8" s="22">
        <v>45943.676458</v>
      </c>
      <c r="B8" s="23" t="s">
        <v>14</v>
      </c>
      <c r="C8" s="23" t="s">
        <v>22</v>
      </c>
      <c r="D8" s="23" t="s">
        <v>21</v>
      </c>
      <c r="E8" s="23" t="s">
        <v>24</v>
      </c>
      <c r="F8" s="23">
        <v>1420</v>
      </c>
      <c r="G8" s="23">
        <v>0.065</v>
      </c>
      <c r="H8" s="23">
        <v>92.3</v>
      </c>
      <c r="I8" s="27">
        <v>1300</v>
      </c>
      <c r="J8" s="25">
        <f t="shared" si="1"/>
        <v>84.5</v>
      </c>
      <c r="K8" s="26">
        <f t="shared" si="2"/>
        <v>7.8</v>
      </c>
    </row>
    <row r="9" s="4" customFormat="1" ht="15" customHeight="1" spans="1:16">
      <c r="A9" s="22">
        <v>45943.676458</v>
      </c>
      <c r="B9" s="23" t="s">
        <v>14</v>
      </c>
      <c r="C9" s="23" t="s">
        <v>22</v>
      </c>
      <c r="D9" s="23" t="s">
        <v>21</v>
      </c>
      <c r="E9" s="23" t="s">
        <v>25</v>
      </c>
      <c r="F9" s="23">
        <v>1420</v>
      </c>
      <c r="G9" s="23">
        <v>0.24</v>
      </c>
      <c r="H9" s="23">
        <v>340.8</v>
      </c>
      <c r="I9" s="27">
        <v>1300</v>
      </c>
      <c r="J9" s="25">
        <f t="shared" si="1"/>
        <v>312</v>
      </c>
      <c r="K9" s="26">
        <f t="shared" si="2"/>
        <v>28.8</v>
      </c>
    </row>
    <row r="10" s="4" customFormat="1" ht="15" customHeight="1" spans="1:16">
      <c r="A10" s="22">
        <v>45943.676458</v>
      </c>
      <c r="B10" s="23" t="s">
        <v>14</v>
      </c>
      <c r="C10" s="23" t="s">
        <v>22</v>
      </c>
      <c r="D10" s="23" t="s">
        <v>21</v>
      </c>
      <c r="E10" s="23" t="s">
        <v>26</v>
      </c>
      <c r="F10" s="23">
        <v>190</v>
      </c>
      <c r="G10" s="23">
        <v>0.35</v>
      </c>
      <c r="H10" s="23">
        <v>66.5</v>
      </c>
      <c r="I10" s="27">
        <v>190</v>
      </c>
      <c r="J10" s="25">
        <f t="shared" si="1"/>
        <v>66.5</v>
      </c>
      <c r="K10" s="26">
        <f t="shared" si="2"/>
        <v>0</v>
      </c>
    </row>
    <row r="11" s="4" customFormat="1" ht="15" customHeight="1" spans="1:16">
      <c r="A11" s="22">
        <v>45943.676458</v>
      </c>
      <c r="B11" s="23" t="s">
        <v>14</v>
      </c>
      <c r="C11" s="23" t="s">
        <v>22</v>
      </c>
      <c r="D11" s="23" t="s">
        <v>19</v>
      </c>
      <c r="E11" s="23" t="s">
        <v>23</v>
      </c>
      <c r="F11" s="23">
        <v>1495</v>
      </c>
      <c r="G11" s="23">
        <v>0.17</v>
      </c>
      <c r="H11" s="23">
        <v>254.15</v>
      </c>
      <c r="I11" s="27">
        <v>1404</v>
      </c>
      <c r="J11" s="25">
        <f t="shared" si="1"/>
        <v>238.68</v>
      </c>
      <c r="K11" s="26">
        <f t="shared" si="2"/>
        <v>15.47</v>
      </c>
    </row>
    <row r="12" s="4" customFormat="1" ht="15" customHeight="1" spans="1:16">
      <c r="A12" s="22">
        <v>45943.676458</v>
      </c>
      <c r="B12" s="23" t="s">
        <v>14</v>
      </c>
      <c r="C12" s="23" t="s">
        <v>22</v>
      </c>
      <c r="D12" s="23" t="s">
        <v>19</v>
      </c>
      <c r="E12" s="23" t="s">
        <v>24</v>
      </c>
      <c r="F12" s="23">
        <v>1495</v>
      </c>
      <c r="G12" s="23">
        <v>0.065</v>
      </c>
      <c r="H12" s="23">
        <v>97.18</v>
      </c>
      <c r="I12" s="27">
        <v>1404</v>
      </c>
      <c r="J12" s="25">
        <f t="shared" si="1"/>
        <v>91.26</v>
      </c>
      <c r="K12" s="26">
        <f t="shared" si="2"/>
        <v>5.92</v>
      </c>
    </row>
    <row r="13" s="4" customFormat="1" ht="15" customHeight="1" spans="1:16">
      <c r="A13" s="22">
        <v>45943.676458</v>
      </c>
      <c r="B13" s="23" t="s">
        <v>14</v>
      </c>
      <c r="C13" s="23" t="s">
        <v>22</v>
      </c>
      <c r="D13" s="23" t="s">
        <v>19</v>
      </c>
      <c r="E13" s="23" t="s">
        <v>26</v>
      </c>
      <c r="F13" s="23">
        <v>215</v>
      </c>
      <c r="G13" s="23">
        <v>0.35</v>
      </c>
      <c r="H13" s="23">
        <v>75.25</v>
      </c>
      <c r="I13" s="27">
        <v>215</v>
      </c>
      <c r="J13" s="25">
        <f t="shared" si="1"/>
        <v>75.25</v>
      </c>
      <c r="K13" s="26">
        <f t="shared" si="2"/>
        <v>0</v>
      </c>
    </row>
    <row r="14" s="4" customFormat="1" ht="15" customHeight="1" spans="1:16">
      <c r="A14" s="22">
        <v>45943.676458</v>
      </c>
      <c r="B14" s="23" t="s">
        <v>14</v>
      </c>
      <c r="C14" s="23" t="s">
        <v>22</v>
      </c>
      <c r="D14" s="23" t="s">
        <v>19</v>
      </c>
      <c r="E14" s="23" t="s">
        <v>25</v>
      </c>
      <c r="F14" s="23">
        <v>1495</v>
      </c>
      <c r="G14" s="23">
        <v>0.24</v>
      </c>
      <c r="H14" s="23">
        <v>358.8</v>
      </c>
      <c r="I14" s="27">
        <v>1404</v>
      </c>
      <c r="J14" s="25">
        <f t="shared" si="1"/>
        <v>336.96</v>
      </c>
      <c r="K14" s="26">
        <f t="shared" si="2"/>
        <v>21.84</v>
      </c>
    </row>
    <row r="15" s="4" customFormat="1" ht="15" customHeight="1" spans="1:16">
      <c r="A15" s="22">
        <v>45949.844468</v>
      </c>
      <c r="B15" s="23" t="s">
        <v>14</v>
      </c>
      <c r="C15" s="23" t="s">
        <v>27</v>
      </c>
      <c r="D15" s="23" t="s">
        <v>16</v>
      </c>
      <c r="E15" s="23" t="s">
        <v>26</v>
      </c>
      <c r="F15" s="23">
        <v>255</v>
      </c>
      <c r="G15" s="23">
        <v>0.35</v>
      </c>
      <c r="H15" s="23">
        <v>89.25</v>
      </c>
      <c r="I15" s="27">
        <v>255</v>
      </c>
      <c r="J15" s="25">
        <f t="shared" si="1"/>
        <v>89.25</v>
      </c>
      <c r="K15" s="26">
        <f t="shared" si="2"/>
        <v>0</v>
      </c>
    </row>
    <row r="16" s="4" customFormat="1" ht="15" customHeight="1" spans="1:16">
      <c r="A16" s="22">
        <v>45949.844468</v>
      </c>
      <c r="B16" s="23" t="s">
        <v>14</v>
      </c>
      <c r="C16" s="23" t="s">
        <v>27</v>
      </c>
      <c r="D16" s="23" t="s">
        <v>16</v>
      </c>
      <c r="E16" s="23" t="s">
        <v>25</v>
      </c>
      <c r="F16" s="23">
        <v>2640</v>
      </c>
      <c r="G16" s="23">
        <v>0.24</v>
      </c>
      <c r="H16" s="23">
        <v>633.6</v>
      </c>
      <c r="I16" s="27">
        <v>2550</v>
      </c>
      <c r="J16" s="25">
        <f t="shared" si="1"/>
        <v>612</v>
      </c>
      <c r="K16" s="26">
        <f t="shared" si="2"/>
        <v>21.6</v>
      </c>
    </row>
    <row r="17" s="4" customFormat="1" ht="15" customHeight="1" spans="1:11">
      <c r="A17" s="22">
        <v>45949.844468</v>
      </c>
      <c r="B17" s="23" t="s">
        <v>14</v>
      </c>
      <c r="C17" s="23" t="s">
        <v>27</v>
      </c>
      <c r="D17" s="23" t="s">
        <v>16</v>
      </c>
      <c r="E17" s="23" t="s">
        <v>24</v>
      </c>
      <c r="F17" s="23">
        <v>2640</v>
      </c>
      <c r="G17" s="23">
        <v>0.065</v>
      </c>
      <c r="H17" s="23">
        <v>171.6</v>
      </c>
      <c r="I17" s="27">
        <v>2550</v>
      </c>
      <c r="J17" s="25">
        <f t="shared" si="1"/>
        <v>165.75</v>
      </c>
      <c r="K17" s="26">
        <f t="shared" si="2"/>
        <v>5.84999999999999</v>
      </c>
    </row>
    <row r="18" s="4" customFormat="1" ht="15" customHeight="1" spans="1:11">
      <c r="A18" s="22">
        <v>45949.844468</v>
      </c>
      <c r="B18" s="23" t="s">
        <v>14</v>
      </c>
      <c r="C18" s="23" t="s">
        <v>27</v>
      </c>
      <c r="D18" s="23" t="s">
        <v>16</v>
      </c>
      <c r="E18" s="23" t="s">
        <v>23</v>
      </c>
      <c r="F18" s="23">
        <v>1890</v>
      </c>
      <c r="G18" s="23">
        <v>0.17</v>
      </c>
      <c r="H18" s="23">
        <v>321.3</v>
      </c>
      <c r="I18" s="27">
        <v>1890</v>
      </c>
      <c r="J18" s="25">
        <f t="shared" si="1"/>
        <v>321.3</v>
      </c>
      <c r="K18" s="26">
        <f t="shared" si="2"/>
        <v>0</v>
      </c>
    </row>
    <row r="19" s="4" customFormat="1" ht="15" customHeight="1" spans="1:11">
      <c r="A19" s="22">
        <v>45951.67375</v>
      </c>
      <c r="B19" s="23" t="s">
        <v>14</v>
      </c>
      <c r="C19" s="23" t="s">
        <v>28</v>
      </c>
      <c r="D19" s="23" t="s">
        <v>21</v>
      </c>
      <c r="E19" s="23" t="s">
        <v>29</v>
      </c>
      <c r="F19" s="23">
        <v>80</v>
      </c>
      <c r="G19" s="23">
        <v>0.35</v>
      </c>
      <c r="H19" s="23">
        <v>28</v>
      </c>
      <c r="I19" s="27">
        <v>80</v>
      </c>
      <c r="J19" s="25">
        <f t="shared" si="1"/>
        <v>28</v>
      </c>
      <c r="K19" s="26">
        <f t="shared" si="2"/>
        <v>0</v>
      </c>
    </row>
    <row r="20" s="4" customFormat="1" ht="15" customHeight="1" spans="1:11">
      <c r="A20" s="22">
        <v>45951.67375</v>
      </c>
      <c r="B20" s="23" t="s">
        <v>14</v>
      </c>
      <c r="C20" s="23" t="s">
        <v>28</v>
      </c>
      <c r="D20" s="23" t="s">
        <v>19</v>
      </c>
      <c r="E20" s="23" t="s">
        <v>29</v>
      </c>
      <c r="F20" s="23">
        <v>96</v>
      </c>
      <c r="G20" s="23">
        <v>0.35</v>
      </c>
      <c r="H20" s="23">
        <v>33.6</v>
      </c>
      <c r="I20" s="27">
        <v>96</v>
      </c>
      <c r="J20" s="25">
        <f t="shared" si="1"/>
        <v>33.6</v>
      </c>
      <c r="K20" s="26">
        <f t="shared" si="2"/>
        <v>0</v>
      </c>
    </row>
    <row r="21" s="4" customFormat="1" ht="15" customHeight="1" spans="1:11">
      <c r="A21" s="22">
        <v>45951.67375</v>
      </c>
      <c r="B21" s="23" t="s">
        <v>14</v>
      </c>
      <c r="C21" s="23" t="s">
        <v>28</v>
      </c>
      <c r="D21" s="23" t="s">
        <v>19</v>
      </c>
      <c r="E21" s="23" t="s">
        <v>24</v>
      </c>
      <c r="F21" s="23">
        <v>95</v>
      </c>
      <c r="G21" s="23">
        <v>0.12</v>
      </c>
      <c r="H21" s="23">
        <v>11.4</v>
      </c>
      <c r="I21" s="27">
        <v>95</v>
      </c>
      <c r="J21" s="25">
        <f t="shared" si="1"/>
        <v>11.4</v>
      </c>
      <c r="K21" s="26">
        <f t="shared" si="2"/>
        <v>0</v>
      </c>
    </row>
    <row r="22" s="4" customFormat="1" ht="15" customHeight="1" spans="1:11">
      <c r="A22" s="22">
        <v>45959.572905</v>
      </c>
      <c r="B22" s="23" t="s">
        <v>14</v>
      </c>
      <c r="C22" s="23" t="s">
        <v>30</v>
      </c>
      <c r="D22" s="23" t="s">
        <v>16</v>
      </c>
      <c r="E22" s="23" t="s">
        <v>29</v>
      </c>
      <c r="F22" s="23">
        <v>84</v>
      </c>
      <c r="G22" s="23">
        <v>0.35</v>
      </c>
      <c r="H22" s="23">
        <v>29.4</v>
      </c>
      <c r="I22" s="27">
        <v>84</v>
      </c>
      <c r="J22" s="25">
        <f t="shared" si="1"/>
        <v>29.4</v>
      </c>
      <c r="K22" s="26">
        <f t="shared" si="2"/>
        <v>0</v>
      </c>
    </row>
    <row r="23" s="4" customFormat="1" ht="15" customHeight="1" spans="1:11">
      <c r="A23" s="22">
        <v>45959.572905</v>
      </c>
      <c r="B23" s="23" t="s">
        <v>14</v>
      </c>
      <c r="C23" s="23" t="s">
        <v>30</v>
      </c>
      <c r="D23" s="23" t="s">
        <v>16</v>
      </c>
      <c r="E23" s="23" t="s">
        <v>24</v>
      </c>
      <c r="F23" s="23">
        <v>45</v>
      </c>
      <c r="G23" s="23">
        <v>0.12</v>
      </c>
      <c r="H23" s="23">
        <v>5.4</v>
      </c>
      <c r="I23" s="27">
        <v>45</v>
      </c>
      <c r="J23" s="25">
        <f t="shared" si="1"/>
        <v>5.4</v>
      </c>
      <c r="K23" s="26">
        <f t="shared" si="2"/>
        <v>0</v>
      </c>
    </row>
    <row r="24" s="4" customFormat="1" ht="15" customHeight="1" spans="1:11">
      <c r="A24" s="22">
        <v>45959.572905</v>
      </c>
      <c r="B24" s="23" t="s">
        <v>14</v>
      </c>
      <c r="C24" s="23" t="s">
        <v>30</v>
      </c>
      <c r="D24" s="23" t="s">
        <v>31</v>
      </c>
      <c r="E24" s="23" t="s">
        <v>23</v>
      </c>
      <c r="F24" s="23">
        <v>797</v>
      </c>
      <c r="G24" s="23">
        <v>0.17</v>
      </c>
      <c r="H24" s="23">
        <v>135.49</v>
      </c>
      <c r="I24" s="27">
        <f>2550-I18</f>
        <v>660</v>
      </c>
      <c r="J24" s="25">
        <f t="shared" si="1"/>
        <v>112.2</v>
      </c>
      <c r="K24" s="26">
        <f t="shared" si="2"/>
        <v>23.29</v>
      </c>
    </row>
    <row r="25" s="4" customFormat="1" ht="15" customHeight="1" spans="1:11">
      <c r="A25" s="22">
        <v>45989.733762</v>
      </c>
      <c r="B25" s="23" t="s">
        <v>14</v>
      </c>
      <c r="C25" s="23" t="s">
        <v>32</v>
      </c>
      <c r="D25" s="23" t="s">
        <v>33</v>
      </c>
      <c r="E25" s="23" t="s">
        <v>34</v>
      </c>
      <c r="F25" s="28">
        <v>1431</v>
      </c>
      <c r="G25" s="28">
        <v>0.1</v>
      </c>
      <c r="H25" s="28">
        <v>143.1</v>
      </c>
      <c r="I25" s="27">
        <v>1350</v>
      </c>
      <c r="J25" s="25">
        <f t="shared" si="1"/>
        <v>135</v>
      </c>
      <c r="K25" s="26">
        <f t="shared" si="2"/>
        <v>8.09999999999999</v>
      </c>
    </row>
    <row r="26" s="4" customFormat="1" ht="15" customHeight="1" spans="1:11">
      <c r="A26" s="22">
        <v>45989.733762</v>
      </c>
      <c r="B26" s="23" t="s">
        <v>14</v>
      </c>
      <c r="C26" s="23" t="s">
        <v>32</v>
      </c>
      <c r="D26" s="23" t="s">
        <v>33</v>
      </c>
      <c r="E26" s="23" t="s">
        <v>23</v>
      </c>
      <c r="F26" s="28">
        <v>1269</v>
      </c>
      <c r="G26" s="29">
        <v>0.22</v>
      </c>
      <c r="H26" s="29">
        <f>G26*F26</f>
        <v>279.18</v>
      </c>
      <c r="I26" s="27">
        <v>1269</v>
      </c>
      <c r="J26" s="25">
        <f t="shared" si="1"/>
        <v>279.18</v>
      </c>
      <c r="K26" s="26">
        <f t="shared" si="2"/>
        <v>0</v>
      </c>
    </row>
    <row r="27" s="4" customFormat="1" ht="15" customHeight="1" spans="1:11">
      <c r="A27" s="22">
        <v>45989.733762</v>
      </c>
      <c r="B27" s="23" t="s">
        <v>14</v>
      </c>
      <c r="C27" s="23" t="s">
        <v>32</v>
      </c>
      <c r="D27" s="23" t="s">
        <v>33</v>
      </c>
      <c r="E27" s="23" t="s">
        <v>35</v>
      </c>
      <c r="F27" s="28">
        <v>1269</v>
      </c>
      <c r="G27" s="28">
        <v>0.09</v>
      </c>
      <c r="H27" s="28">
        <v>114.21</v>
      </c>
      <c r="I27" s="27">
        <v>1269</v>
      </c>
      <c r="J27" s="25">
        <f t="shared" si="1"/>
        <v>114.21</v>
      </c>
      <c r="K27" s="26">
        <f t="shared" si="2"/>
        <v>0</v>
      </c>
    </row>
    <row r="28" s="4" customFormat="1" ht="15" customHeight="1" spans="1:11">
      <c r="A28" s="22">
        <v>45989.733762</v>
      </c>
      <c r="B28" s="23" t="s">
        <v>14</v>
      </c>
      <c r="C28" s="23" t="s">
        <v>32</v>
      </c>
      <c r="D28" s="23" t="s">
        <v>33</v>
      </c>
      <c r="E28" s="23" t="s">
        <v>26</v>
      </c>
      <c r="F28" s="28">
        <v>158</v>
      </c>
      <c r="G28" s="28">
        <v>0.35</v>
      </c>
      <c r="H28" s="28">
        <v>55.3</v>
      </c>
      <c r="I28" s="27">
        <v>158</v>
      </c>
      <c r="J28" s="25">
        <f t="shared" si="1"/>
        <v>55.3</v>
      </c>
      <c r="K28" s="26">
        <f t="shared" si="2"/>
        <v>0</v>
      </c>
    </row>
    <row r="29" s="4" customFormat="1" ht="15" customHeight="1" spans="1:11">
      <c r="A29" s="22">
        <v>45989.733762</v>
      </c>
      <c r="B29" s="23" t="s">
        <v>14</v>
      </c>
      <c r="C29" s="23" t="s">
        <v>32</v>
      </c>
      <c r="D29" s="23" t="s">
        <v>33</v>
      </c>
      <c r="E29" s="23" t="s">
        <v>24</v>
      </c>
      <c r="F29" s="28">
        <v>1431</v>
      </c>
      <c r="G29" s="28">
        <v>0.065</v>
      </c>
      <c r="H29" s="28">
        <v>93.02</v>
      </c>
      <c r="I29" s="27">
        <v>1350</v>
      </c>
      <c r="J29" s="25">
        <f t="shared" si="1"/>
        <v>87.75</v>
      </c>
      <c r="K29" s="26">
        <f t="shared" si="2"/>
        <v>5.27</v>
      </c>
    </row>
    <row r="30" s="4" customFormat="1" ht="15" customHeight="1" spans="1:11">
      <c r="A30" s="22">
        <v>45989.733762</v>
      </c>
      <c r="B30" s="23" t="s">
        <v>14</v>
      </c>
      <c r="C30" s="23" t="s">
        <v>32</v>
      </c>
      <c r="D30" s="23" t="s">
        <v>33</v>
      </c>
      <c r="E30" s="23" t="s">
        <v>25</v>
      </c>
      <c r="F30" s="28">
        <v>1431</v>
      </c>
      <c r="G30" s="28">
        <v>0.24</v>
      </c>
      <c r="H30" s="28">
        <v>343.44</v>
      </c>
      <c r="I30" s="27">
        <v>1350</v>
      </c>
      <c r="J30" s="25">
        <f t="shared" si="1"/>
        <v>324</v>
      </c>
      <c r="K30" s="26">
        <f t="shared" si="2"/>
        <v>19.44</v>
      </c>
    </row>
    <row r="31" s="4" customFormat="1" ht="15" customHeight="1" spans="1:11">
      <c r="A31" s="22">
        <v>46003.656539</v>
      </c>
      <c r="B31" s="23" t="s">
        <v>14</v>
      </c>
      <c r="C31" s="23" t="s">
        <v>36</v>
      </c>
      <c r="D31" s="23" t="s">
        <v>37</v>
      </c>
      <c r="E31" s="23" t="s">
        <v>23</v>
      </c>
      <c r="F31" s="23">
        <v>162</v>
      </c>
      <c r="G31" s="23">
        <v>0.17</v>
      </c>
      <c r="H31" s="23">
        <v>27.54</v>
      </c>
      <c r="I31" s="27">
        <f>1350-I26</f>
        <v>81</v>
      </c>
      <c r="J31" s="25">
        <f t="shared" si="1"/>
        <v>13.77</v>
      </c>
      <c r="K31" s="26">
        <f t="shared" si="2"/>
        <v>13.77</v>
      </c>
    </row>
    <row r="32" s="4" customFormat="1" ht="15" customHeight="1" spans="1:11">
      <c r="A32" s="22">
        <v>46003.656539</v>
      </c>
      <c r="B32" s="23" t="s">
        <v>14</v>
      </c>
      <c r="C32" s="23" t="s">
        <v>36</v>
      </c>
      <c r="D32" s="23" t="s">
        <v>37</v>
      </c>
      <c r="E32" s="23" t="s">
        <v>35</v>
      </c>
      <c r="F32" s="23">
        <v>162</v>
      </c>
      <c r="G32" s="23">
        <v>0.09</v>
      </c>
      <c r="H32" s="23">
        <v>14.58</v>
      </c>
      <c r="I32" s="27">
        <f>1350-I27</f>
        <v>81</v>
      </c>
      <c r="J32" s="25">
        <f t="shared" si="1"/>
        <v>7.29</v>
      </c>
      <c r="K32" s="26">
        <f t="shared" si="2"/>
        <v>7.29</v>
      </c>
    </row>
    <row r="38" ht="26" customHeight="1" spans="5:8">
      <c r="E38" s="30" t="s">
        <v>38</v>
      </c>
      <c r="F38" s="31"/>
      <c r="G38" s="31"/>
      <c r="H38" s="31"/>
    </row>
    <row r="39" spans="5:8">
      <c r="E39" s="31" t="s">
        <v>39</v>
      </c>
      <c r="F39" s="31" t="s">
        <v>40</v>
      </c>
      <c r="G39" s="31" t="s">
        <v>41</v>
      </c>
      <c r="H39" s="31" t="s">
        <v>11</v>
      </c>
    </row>
    <row r="40" spans="5:8">
      <c r="E40" s="31" t="s">
        <v>42</v>
      </c>
      <c r="F40" s="31">
        <v>7033</v>
      </c>
      <c r="G40" s="31" t="s">
        <v>43</v>
      </c>
      <c r="H40" s="31">
        <v>5200</v>
      </c>
    </row>
  </sheetData>
  <autoFilter xmlns:etc="http://www.wps.cn/officeDocument/2017/etCustomData" ref="A3:K32" etc:filterBottomFollowUsedRange="0">
    <extLst/>
  </autoFilter>
  <mergeCells count="1">
    <mergeCell ref="G1:J1"/>
  </mergeCells>
  <pageMargins left="0.75" right="0.75" top="1" bottom="1" header="0.5" footer="0.5"/>
  <pageSetup paperSize="9" scale="8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伟鹏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2026-01-23T06:26:59Z</dcterms:created>
  <dcterms:modified xsi:type="dcterms:W3CDTF">2026-01-23T06:27:19Z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E67DE0FDE6D24FBDB0A13241E32DE235_11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