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5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.11-已开未付" sheetId="27" r:id="rId4"/>
    <sheet name="2025.12" sheetId="28" r:id="rId5"/>
    <sheet name="2026.1" sheetId="29" r:id="rId6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'2025.11-已开未付'!$A$2:$J$15</definedName>
    <definedName name="_xlnm._FilterDatabase" localSheetId="4" hidden="1">'2025.12'!$A$1:$J$35</definedName>
    <definedName name="_xlnm._FilterDatabase" localSheetId="5" hidden="1">'2026.1'!$A$1:$J$10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<sst xmlns="http://schemas.openxmlformats.org/spreadsheetml/2006/main" count="318" uniqueCount="119">
  <si>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</si>
  <si>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</si>
  <si>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</si>
  <si>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</si>
  <si>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</si>
  <si>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</si>
  <si>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</si>
  <si>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</si>
  <si>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</si>
  <si>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</si>
  <si>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</si>
  <si>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</si>
  <si>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</si>
  <si>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</si>
  <si>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</si>
  <si>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</si>
  <si>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</si>
  <si>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</si>
  <si>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</si>
  <si>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</si>
  <si>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</si>
  <si>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</si>
  <si>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</si>
  <si>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</si>
  <si>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</si>
  <si>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</si>
  <si>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</si>
  <si>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</si>
  <si>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</si>
  <si>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</si>
  <si>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</si>
  <si>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</si>
  <si>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</si>
  <si>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</si>
  <si>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</si>
  <si>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</si>
  <si>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</si>
  <si>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</si>
  <si>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</si>
  <si>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</si>
  <si>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</si>
  <si>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</si>
  <si>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</si>
  <si>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</si>
  <si>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</si>
  <si>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</si>
  <si>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</si>
  <si>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</si>
  <si>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</si>
  <si>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</si>
  <si>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</si>
  <si>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</si>
  <si>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</si>
  <si>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</si>
  <si>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</si>
  <si>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</si>
  <si>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</si>
  <si>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</si>
  <si>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</si>
  <si>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</si>
  <si>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</si>
  <si>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</si>
  <si>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</si>
  <si>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</si>
  <si>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</si>
  <si>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</si>
  <si>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</si>
  <si>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</si>
  <si>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</si>
  <si>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</si>
  <si>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</si>
  <si>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</si>
  <si>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</si>
  <si>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</si>
  <si>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</si>
  <si>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91699（11.10）</t>
  </si>
  <si>
    <t>RHLDBSK032
威莲</t>
  </si>
  <si>
    <t>SLUMDOG TO 7601-714-717/800
China 女上 RFID</t>
  </si>
  <si>
    <t>白色吊牌HPBCRFI001-60*95mm-RFID LOGO</t>
  </si>
  <si>
    <t>白色缎带芯片洗标CLBCRFI001-60*25mm-RFID</t>
  </si>
  <si>
    <t>白织标-55*10mmBERSHKA_LABEL_WHITE_07B(BKWOL24005)</t>
  </si>
  <si>
    <t>RHLDBSK034
威莲</t>
  </si>
  <si>
    <t>SLUMDOG TO 7601-714-717/800
China 女上 RFID
翻单1</t>
  </si>
  <si>
    <t>合计：</t>
  </si>
  <si>
    <t>申请开票中</t>
  </si>
  <si>
    <t>42018（12.5）</t>
  </si>
  <si>
    <t>RHLDBSK041
威莲</t>
  </si>
  <si>
    <t>KEARNEYTOP 1148-777-251/505
China 女上 rfid</t>
  </si>
  <si>
    <t>白色缎带洗标CLBCGEN003*7页-60*25mm（加页码）</t>
  </si>
  <si>
    <t>41954（12.19）</t>
  </si>
  <si>
    <t>RHLDBSK042
威莲</t>
  </si>
  <si>
    <t>KEARNEY 1140-777-251
China 女连衣裙 RFID</t>
  </si>
  <si>
    <t>白色挂耳LPBCGEN001-8*13mm</t>
  </si>
  <si>
    <t>WLBCRFI013 RFID 白织标-65*20mm</t>
  </si>
  <si>
    <t>RHLDBSK051
威莲</t>
  </si>
  <si>
    <t>KEARNEYTOP 1148-777-251/505
China 女上 rfid
第二批</t>
  </si>
  <si>
    <t>RHLDBSK052
威莲</t>
  </si>
  <si>
    <t>KEARNEY 1140-777-251
China 女连衣裙 RFID
第二批</t>
  </si>
  <si>
    <t>补单</t>
  </si>
  <si>
    <t>RHLDBSK054
威莲</t>
  </si>
  <si>
    <t>KEARNEYTOP 1148-777-251/505
China 女上 rfid
补单</t>
  </si>
  <si>
    <t>44163（12.26）</t>
  </si>
  <si>
    <t>RHLDBSK057
威莲</t>
  </si>
  <si>
    <t>KEARNEYTOP 1148-777-251/505
China 女上 rfid
第三批-MP</t>
  </si>
  <si>
    <t>白色吊牌HPBCRFI001-60*95mm-RFID LOGO-MP</t>
  </si>
  <si>
    <t>MP贴纸101.6*38.1mm（热胶）BKSKR24011</t>
  </si>
  <si>
    <t>44165（12.26）</t>
  </si>
  <si>
    <t>RHLDBSK058
威莲</t>
  </si>
  <si>
    <t>KEARNEY 1140-777-251
China 女连衣裙 RFID
第三批-MP</t>
  </si>
  <si>
    <t>1.27申请开票中</t>
  </si>
  <si>
    <t>海利得-威莲 2026 对 账 单-Recall</t>
  </si>
  <si>
    <t>RHLDBSK076
威莲</t>
  </si>
  <si>
    <t>FALTOPO 1588-714-251/982
China 女半裙 RFID</t>
  </si>
  <si>
    <r>
      <rPr>
        <sz val="11"/>
        <rFont val="宋体"/>
        <charset val="134"/>
      </rPr>
      <t>蓝黑吊牌</t>
    </r>
    <r>
      <rPr>
        <sz val="11"/>
        <color rgb="FF000000"/>
        <rFont val="宋体"/>
        <charset val="134"/>
      </rPr>
      <t>HPBCRFI005（BKHTP24007）120*45mm（背面黑压印）-RFID LOGO</t>
    </r>
  </si>
  <si>
    <t>白色缎带洗标CLBCGEN003*6页-60*25mm（加页码）-251色</t>
  </si>
  <si>
    <t>白色缎带洗标CLBCGEN003*7页-60*25mm（加页码）-982色</t>
  </si>
  <si>
    <t>白色缎带芯片洗标CLBCRFI001-60*25mm</t>
  </si>
  <si>
    <t>蓝黑织标WLBCGEN028（BKWOL24025）-48*16mm</t>
  </si>
  <si>
    <t>蓝黑尺码标WLBCGEN033（BKWOL24026）-14*15mm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</si>
</sst>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81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customHeight="1" spans="1:9">
      <c r="A3" s="51">
        <v>45623</v>
      </c>
      <c r="B3" s="52" t="s">
        <v>10</v>
      </c>
      <c r="C3" s="52">
        <v>15995</v>
      </c>
      <c r="D3" s="69" t="s">
        <v>11</v>
      </c>
      <c r="E3" s="49" t="s">
        <v>12</v>
      </c>
      <c r="F3" s="42" t="s">
        <v>13</v>
      </c>
      <c r="G3" s="38">
        <v>110</v>
      </c>
      <c r="H3" s="43">
        <v>0.21</v>
      </c>
      <c r="I3" s="44">
        <v>23.1</v>
      </c>
    </row>
    <row r="4" s="1" customFormat="1" customHeight="1" spans="1:9">
      <c r="A4" s="70"/>
      <c r="B4" s="71"/>
      <c r="C4" s="71"/>
      <c r="D4" s="72"/>
      <c r="E4" s="50"/>
      <c r="F4" s="38" t="s">
        <v>14</v>
      </c>
      <c r="G4" s="38">
        <v>50</v>
      </c>
      <c r="H4" s="43">
        <v>0.075</v>
      </c>
      <c r="I4" s="44">
        <v>3.75</v>
      </c>
    </row>
    <row r="5" s="1" customFormat="1" customHeight="1" spans="1:9">
      <c r="A5" s="70"/>
      <c r="B5" s="71"/>
      <c r="C5" s="71"/>
      <c r="D5" s="72"/>
      <c r="E5" s="50"/>
      <c r="F5" s="42" t="s">
        <v>15</v>
      </c>
      <c r="G5" s="42">
        <v>480</v>
      </c>
      <c r="H5" s="43">
        <v>0.035</v>
      </c>
      <c r="I5" s="44">
        <v>16.8</v>
      </c>
    </row>
    <row r="6" s="1" customFormat="1" customHeight="1" spans="1:9">
      <c r="A6" s="70"/>
      <c r="B6" s="71"/>
      <c r="C6" s="71"/>
      <c r="D6" s="72"/>
      <c r="E6" s="50"/>
      <c r="F6" s="42" t="s">
        <v>16</v>
      </c>
      <c r="G6" s="42">
        <v>120</v>
      </c>
      <c r="H6" s="43">
        <v>0.035</v>
      </c>
      <c r="I6" s="44">
        <v>4.2</v>
      </c>
    </row>
    <row r="7" s="1" customFormat="1" customHeight="1" spans="1:9">
      <c r="A7" s="70"/>
      <c r="B7" s="71"/>
      <c r="C7" s="71"/>
      <c r="D7" s="72"/>
      <c r="E7" s="50"/>
      <c r="F7" s="42" t="s">
        <v>16</v>
      </c>
      <c r="G7" s="42">
        <v>30</v>
      </c>
      <c r="H7" s="43">
        <v>0.035</v>
      </c>
      <c r="I7" s="44">
        <v>1.05</v>
      </c>
    </row>
    <row r="8" s="1" customFormat="1" customHeight="1" spans="1:9">
      <c r="A8" s="70"/>
      <c r="B8" s="71"/>
      <c r="C8" s="71"/>
      <c r="D8" s="72"/>
      <c r="E8" s="50"/>
      <c r="F8" s="39" t="s">
        <v>17</v>
      </c>
      <c r="G8" s="38">
        <v>40</v>
      </c>
      <c r="H8" s="43">
        <v>0.075</v>
      </c>
      <c r="I8" s="44">
        <v>3</v>
      </c>
    </row>
    <row r="9" s="1" customFormat="1" customHeight="1" spans="1:9">
      <c r="A9" s="73"/>
      <c r="B9" s="74"/>
      <c r="C9" s="74"/>
      <c r="D9" s="75"/>
      <c r="E9" s="76"/>
      <c r="F9" s="39" t="s">
        <v>17</v>
      </c>
      <c r="G9" s="38">
        <v>100</v>
      </c>
      <c r="H9" s="43">
        <v>0.075</v>
      </c>
      <c r="I9" s="44">
        <v>7.5</v>
      </c>
    </row>
    <row r="10" s="1" customFormat="1" customHeight="1" spans="1:9">
      <c r="A10" s="37">
        <v>45624</v>
      </c>
      <c r="B10" s="38" t="s">
        <v>10</v>
      </c>
      <c r="C10" s="38">
        <v>16267</v>
      </c>
      <c r="D10" s="40" t="s">
        <v>18</v>
      </c>
      <c r="E10" s="41" t="s">
        <v>19</v>
      </c>
      <c r="F10" s="42" t="s">
        <v>13</v>
      </c>
      <c r="G10" s="38">
        <v>120</v>
      </c>
      <c r="H10" s="43">
        <v>0.21</v>
      </c>
      <c r="I10" s="44">
        <v>25.2</v>
      </c>
    </row>
    <row r="11" s="1" customFormat="1" customHeight="1" spans="1:9">
      <c r="A11" s="37"/>
      <c r="B11" s="38"/>
      <c r="C11" s="38"/>
      <c r="D11" s="45"/>
      <c r="E11" s="46"/>
      <c r="F11" s="38" t="s">
        <v>14</v>
      </c>
      <c r="G11" s="38">
        <v>50</v>
      </c>
      <c r="H11" s="43">
        <v>0.075</v>
      </c>
      <c r="I11" s="44">
        <v>3.75</v>
      </c>
    </row>
    <row r="12" s="1" customFormat="1" customHeight="1" spans="1:9">
      <c r="A12" s="37"/>
      <c r="B12" s="38"/>
      <c r="C12" s="38"/>
      <c r="D12" s="45"/>
      <c r="E12" s="46"/>
      <c r="F12" s="42" t="s">
        <v>20</v>
      </c>
      <c r="G12" s="42">
        <v>720</v>
      </c>
      <c r="H12" s="43">
        <v>0.035</v>
      </c>
      <c r="I12" s="44">
        <v>25.2</v>
      </c>
    </row>
    <row r="13" s="1" customFormat="1" customHeight="1" spans="1:9">
      <c r="A13" s="37"/>
      <c r="B13" s="38"/>
      <c r="C13" s="38"/>
      <c r="D13" s="45"/>
      <c r="E13" s="46"/>
      <c r="F13" s="42" t="s">
        <v>16</v>
      </c>
      <c r="G13" s="42">
        <v>120</v>
      </c>
      <c r="H13" s="43">
        <v>0.035</v>
      </c>
      <c r="I13" s="44">
        <v>4.2</v>
      </c>
    </row>
    <row r="14" s="1" customFormat="1" customHeight="1" spans="1:9">
      <c r="A14" s="37"/>
      <c r="B14" s="38"/>
      <c r="C14" s="38"/>
      <c r="D14" s="45"/>
      <c r="E14" s="46"/>
      <c r="F14" s="42" t="s">
        <v>16</v>
      </c>
      <c r="G14" s="42">
        <v>30</v>
      </c>
      <c r="H14" s="43">
        <v>0.035</v>
      </c>
      <c r="I14" s="44">
        <v>1.05</v>
      </c>
    </row>
    <row r="15" s="1" customFormat="1" customHeight="1" spans="1:9">
      <c r="A15" s="37"/>
      <c r="B15" s="38"/>
      <c r="C15" s="38"/>
      <c r="D15" s="45"/>
      <c r="E15" s="46"/>
      <c r="F15" s="39" t="s">
        <v>17</v>
      </c>
      <c r="G15" s="38">
        <v>50</v>
      </c>
      <c r="H15" s="43">
        <v>0.075</v>
      </c>
      <c r="I15" s="44">
        <v>3.75</v>
      </c>
    </row>
    <row r="16" s="1" customFormat="1" customHeight="1" spans="1:9">
      <c r="A16" s="37"/>
      <c r="B16" s="38"/>
      <c r="C16" s="38"/>
      <c r="D16" s="45"/>
      <c r="E16" s="46"/>
      <c r="F16" s="39" t="s">
        <v>17</v>
      </c>
      <c r="G16" s="38">
        <v>100</v>
      </c>
      <c r="H16" s="43">
        <v>0.075</v>
      </c>
      <c r="I16" s="44">
        <v>7.5</v>
      </c>
    </row>
    <row r="17" s="1" customFormat="1" customHeight="1" spans="1:10">
      <c r="A17" s="37"/>
      <c r="B17" s="38"/>
      <c r="C17" s="38"/>
      <c r="D17" s="45"/>
      <c r="E17" s="46"/>
      <c r="F17" s="39" t="s">
        <v>17</v>
      </c>
      <c r="G17" s="38">
        <v>30</v>
      </c>
      <c r="H17" s="43">
        <v>0.075</v>
      </c>
      <c r="I17" s="44">
        <v>2.25</v>
      </c>
    </row>
    <row r="18" s="1" customFormat="1" customHeight="1" spans="1:10">
      <c r="A18" s="51">
        <v>45638</v>
      </c>
      <c r="B18" s="52" t="s">
        <v>10</v>
      </c>
      <c r="C18" s="52">
        <v>16910</v>
      </c>
      <c r="D18" s="69" t="s">
        <v>21</v>
      </c>
      <c r="E18" s="49" t="s">
        <v>22</v>
      </c>
      <c r="F18" s="42" t="s">
        <v>13</v>
      </c>
      <c r="G18" s="42">
        <v>150</v>
      </c>
      <c r="H18" s="43">
        <v>0.21</v>
      </c>
      <c r="I18" s="44">
        <v>31.5</v>
      </c>
    </row>
    <row r="19" s="1" customFormat="1" customHeight="1" spans="1:10">
      <c r="A19" s="70"/>
      <c r="B19" s="71"/>
      <c r="C19" s="71"/>
      <c r="D19" s="77"/>
      <c r="E19" s="50"/>
      <c r="F19" s="42" t="s">
        <v>14</v>
      </c>
      <c r="G19" s="42">
        <v>100</v>
      </c>
      <c r="H19" s="43">
        <v>0.075</v>
      </c>
      <c r="I19" s="44">
        <v>7.5</v>
      </c>
    </row>
    <row r="20" s="1" customFormat="1" customHeight="1" spans="1:10">
      <c r="A20" s="70"/>
      <c r="B20" s="71"/>
      <c r="C20" s="71"/>
      <c r="D20" s="77"/>
      <c r="E20" s="50"/>
      <c r="F20" s="42" t="s">
        <v>23</v>
      </c>
      <c r="G20" s="42">
        <v>150</v>
      </c>
      <c r="H20" s="43">
        <v>0.035</v>
      </c>
      <c r="I20" s="44">
        <v>5.25</v>
      </c>
    </row>
    <row r="21" s="1" customFormat="1" customHeight="1" spans="1:10">
      <c r="A21" s="70"/>
      <c r="B21" s="71"/>
      <c r="C21" s="71"/>
      <c r="D21" s="77"/>
      <c r="E21" s="50"/>
      <c r="F21" s="42" t="s">
        <v>24</v>
      </c>
      <c r="G21" s="42">
        <v>500</v>
      </c>
      <c r="H21" s="43">
        <v>0.035</v>
      </c>
      <c r="I21" s="44">
        <v>17.5</v>
      </c>
    </row>
    <row r="22" s="1" customFormat="1" customHeight="1" spans="1:10">
      <c r="A22" s="73"/>
      <c r="B22" s="74"/>
      <c r="C22" s="74"/>
      <c r="D22" s="78"/>
      <c r="E22" s="76"/>
      <c r="F22" s="38" t="s">
        <v>25</v>
      </c>
      <c r="G22" s="38">
        <v>120</v>
      </c>
      <c r="H22" s="43">
        <v>0.149</v>
      </c>
      <c r="I22" s="44">
        <v>17.88</v>
      </c>
    </row>
    <row r="23" s="1" customFormat="1" ht="33" spans="1:10">
      <c r="A23" s="37">
        <v>45649</v>
      </c>
      <c r="B23" s="38" t="s">
        <v>10</v>
      </c>
      <c r="C23" s="38" t="s">
        <v>26</v>
      </c>
      <c r="D23" s="40" t="s">
        <v>27</v>
      </c>
      <c r="E23" s="41" t="s">
        <v>28</v>
      </c>
      <c r="F23" s="39" t="s">
        <v>13</v>
      </c>
      <c r="G23" s="38">
        <v>120</v>
      </c>
      <c r="H23" s="43">
        <v>0.21</v>
      </c>
      <c r="I23" s="44">
        <v>25.2</v>
      </c>
    </row>
    <row r="24" s="1" customFormat="1" customHeight="1" spans="1:10">
      <c r="A24" s="51">
        <v>45638</v>
      </c>
      <c r="B24" s="52" t="s">
        <v>10</v>
      </c>
      <c r="C24" s="52">
        <v>16910</v>
      </c>
      <c r="D24" s="69" t="s">
        <v>29</v>
      </c>
      <c r="E24" s="49" t="s">
        <v>30</v>
      </c>
      <c r="F24" s="42" t="s">
        <v>13</v>
      </c>
      <c r="G24" s="42">
        <v>60000</v>
      </c>
      <c r="H24" s="43">
        <v>0.264</v>
      </c>
      <c r="I24" s="44">
        <v>15840</v>
      </c>
    </row>
    <row r="25" s="1" customFormat="1" customHeight="1" spans="1:10">
      <c r="A25" s="70"/>
      <c r="B25" s="71"/>
      <c r="C25" s="71"/>
      <c r="D25" s="77"/>
      <c r="E25" s="50"/>
      <c r="F25" s="42" t="s">
        <v>14</v>
      </c>
      <c r="G25" s="42">
        <v>60024</v>
      </c>
      <c r="H25" s="43">
        <v>0.109</v>
      </c>
      <c r="I25" s="44">
        <v>6542.616</v>
      </c>
    </row>
    <row r="26" s="1" customFormat="1" customHeight="1" spans="1:10">
      <c r="A26" s="70"/>
      <c r="B26" s="71"/>
      <c r="C26" s="71"/>
      <c r="D26" s="77"/>
      <c r="E26" s="50"/>
      <c r="F26" s="79" t="s">
        <v>31</v>
      </c>
      <c r="G26" s="79">
        <v>0</v>
      </c>
      <c r="H26" s="80">
        <v>0</v>
      </c>
      <c r="I26" s="81">
        <f>1254*0.8</f>
        <v>1003.2</v>
      </c>
      <c r="J26" s="82" t="s">
        <v>32</v>
      </c>
    </row>
    <row r="27" s="1" customFormat="1" ht="16.5" spans="1:10">
      <c r="A27" s="70"/>
      <c r="B27" s="71"/>
      <c r="C27" s="71"/>
      <c r="D27" s="77"/>
      <c r="E27" s="50"/>
      <c r="F27" s="42" t="s">
        <v>23</v>
      </c>
      <c r="G27" s="42">
        <v>60000</v>
      </c>
      <c r="H27" s="43">
        <v>0.047</v>
      </c>
      <c r="I27" s="44">
        <v>2820</v>
      </c>
    </row>
    <row r="28" s="1" customFormat="1" customHeight="1" spans="1:10">
      <c r="A28" s="70"/>
      <c r="B28" s="71"/>
      <c r="C28" s="71"/>
      <c r="D28" s="77"/>
      <c r="E28" s="50"/>
      <c r="F28" s="42" t="s">
        <v>24</v>
      </c>
      <c r="G28" s="42">
        <v>300120</v>
      </c>
      <c r="H28" s="43">
        <v>0.047</v>
      </c>
      <c r="I28" s="44">
        <v>14105.64</v>
      </c>
    </row>
    <row r="29" s="1" customFormat="1" customHeight="1" spans="1:10">
      <c r="A29" s="73"/>
      <c r="B29" s="74"/>
      <c r="C29" s="74"/>
      <c r="D29" s="78"/>
      <c r="E29" s="76"/>
      <c r="F29" s="42" t="s">
        <v>25</v>
      </c>
      <c r="G29" s="42">
        <v>60024</v>
      </c>
      <c r="H29" s="43">
        <v>0.179</v>
      </c>
      <c r="I29" s="44">
        <v>10744.296</v>
      </c>
    </row>
    <row r="30" s="1" customFormat="1" ht="33" spans="1:10">
      <c r="A30" s="51">
        <v>45649</v>
      </c>
      <c r="B30" s="52" t="s">
        <v>10</v>
      </c>
      <c r="C30" s="52">
        <v>14249</v>
      </c>
      <c r="D30" s="69" t="s">
        <v>33</v>
      </c>
      <c r="E30" s="49" t="s">
        <v>28</v>
      </c>
      <c r="F30" s="39" t="s">
        <v>13</v>
      </c>
      <c r="G30" s="38">
        <v>45000</v>
      </c>
      <c r="H30" s="43">
        <v>0.2244</v>
      </c>
      <c r="I30" s="44">
        <v>10098</v>
      </c>
    </row>
    <row r="31" s="1" customFormat="1" ht="30" spans="1:10">
      <c r="A31" s="37">
        <v>45656</v>
      </c>
      <c r="B31" s="38" t="s">
        <v>10</v>
      </c>
      <c r="C31" s="38" t="s">
        <v>26</v>
      </c>
      <c r="D31" s="69" t="s">
        <v>34</v>
      </c>
      <c r="E31" s="41" t="s">
        <v>35</v>
      </c>
      <c r="F31" s="39" t="s">
        <v>13</v>
      </c>
      <c r="G31" s="38">
        <v>82286</v>
      </c>
      <c r="H31" s="43">
        <v>0.2244</v>
      </c>
      <c r="I31" s="44">
        <v>18464.9784</v>
      </c>
    </row>
    <row r="32" s="1" customFormat="1" ht="16.5" spans="1:10">
      <c r="A32" s="37">
        <v>45664</v>
      </c>
      <c r="B32" s="38" t="s">
        <v>10</v>
      </c>
      <c r="C32" s="38" t="s">
        <v>26</v>
      </c>
      <c r="D32" s="72"/>
      <c r="E32" s="41" t="s">
        <v>36</v>
      </c>
      <c r="F32" s="42" t="s">
        <v>20</v>
      </c>
      <c r="G32" s="42">
        <v>6270</v>
      </c>
      <c r="H32" s="43">
        <v>0.047</v>
      </c>
      <c r="I32" s="44">
        <v>294.69</v>
      </c>
    </row>
    <row r="33" s="1" customFormat="1" ht="16.5" spans="1:10">
      <c r="A33" s="37"/>
      <c r="B33" s="38"/>
      <c r="C33" s="38"/>
      <c r="D33" s="75"/>
      <c r="E33" s="41"/>
      <c r="F33" s="42" t="s">
        <v>25</v>
      </c>
      <c r="G33" s="42">
        <v>770</v>
      </c>
      <c r="H33" s="43">
        <v>0.179</v>
      </c>
      <c r="I33" s="44">
        <v>137.83</v>
      </c>
    </row>
    <row r="34" s="1" customFormat="1" ht="33" spans="1:10">
      <c r="A34" s="37">
        <v>45672</v>
      </c>
      <c r="B34" s="38" t="s">
        <v>10</v>
      </c>
      <c r="C34" s="38" t="s">
        <v>26</v>
      </c>
      <c r="D34" s="40" t="s">
        <v>37</v>
      </c>
      <c r="E34" s="41" t="s">
        <v>38</v>
      </c>
      <c r="F34" s="42" t="s">
        <v>15</v>
      </c>
      <c r="G34" s="42">
        <v>106492</v>
      </c>
      <c r="H34" s="43">
        <v>0.047</v>
      </c>
      <c r="I34" s="44">
        <v>5005.124</v>
      </c>
      <c r="J34" s="2"/>
    </row>
    <row r="35" customFormat="1" ht="16.5" spans="1:10">
      <c r="A35" s="83">
        <v>45679</v>
      </c>
      <c r="B35" s="84" t="s">
        <v>10</v>
      </c>
      <c r="C35" s="84" t="s">
        <v>26</v>
      </c>
      <c r="D35" s="85" t="s">
        <v>39</v>
      </c>
      <c r="E35" s="86" t="s">
        <v>36</v>
      </c>
      <c r="F35" s="87" t="s">
        <v>13</v>
      </c>
      <c r="G35" s="88">
        <v>745</v>
      </c>
      <c r="H35" s="89">
        <v>0.264</v>
      </c>
      <c r="I35" s="90">
        <f>G35*H35</f>
        <v>196.68</v>
      </c>
    </row>
    <row r="36" customFormat="1" ht="16.5" spans="1:10">
      <c r="A36" s="91"/>
      <c r="B36" s="92"/>
      <c r="C36" s="92"/>
      <c r="D36" s="93"/>
      <c r="E36" s="94"/>
      <c r="F36" s="87" t="s">
        <v>40</v>
      </c>
      <c r="G36" s="88">
        <v>745</v>
      </c>
      <c r="H36" s="89">
        <v>0</v>
      </c>
      <c r="I36" s="90">
        <f>G36*H36</f>
        <v>0</v>
      </c>
    </row>
    <row r="37" customFormat="1" ht="16.5" spans="1:10">
      <c r="A37" s="95"/>
      <c r="B37" s="96"/>
      <c r="C37" s="96"/>
      <c r="D37" s="97"/>
      <c r="E37" s="98"/>
      <c r="F37" s="87" t="s">
        <v>14</v>
      </c>
      <c r="G37" s="88">
        <v>620</v>
      </c>
      <c r="H37" s="89">
        <v>0.109</v>
      </c>
      <c r="I37" s="90">
        <f>G37*H37</f>
        <v>67.58</v>
      </c>
    </row>
    <row r="38" customFormat="1" ht="16.5" spans="1:10">
      <c r="A38" s="99">
        <v>45694</v>
      </c>
      <c r="B38" s="88" t="s">
        <v>10</v>
      </c>
      <c r="C38" s="88" t="s">
        <v>26</v>
      </c>
      <c r="D38" s="66" t="s">
        <v>41</v>
      </c>
      <c r="E38" s="100" t="s">
        <v>42</v>
      </c>
      <c r="F38" s="87" t="s">
        <v>13</v>
      </c>
      <c r="G38" s="88">
        <v>2030</v>
      </c>
      <c r="H38" s="89">
        <v>0.264</v>
      </c>
      <c r="I38" s="90">
        <f>G38*H38</f>
        <v>535.92</v>
      </c>
    </row>
    <row r="39" customFormat="1" ht="16.5" spans="1:10">
      <c r="A39" s="99"/>
      <c r="B39" s="88"/>
      <c r="C39" s="88"/>
      <c r="D39" s="66"/>
      <c r="E39" s="100"/>
      <c r="F39" s="87" t="s">
        <v>40</v>
      </c>
      <c r="G39" s="88">
        <v>2030</v>
      </c>
      <c r="H39" s="89">
        <v>0</v>
      </c>
      <c r="I39" s="90">
        <v>0</v>
      </c>
    </row>
    <row r="40" s="1" customFormat="1" customHeight="1" spans="1:10">
      <c r="A40" s="37">
        <v>45623</v>
      </c>
      <c r="B40" s="38" t="s">
        <v>10</v>
      </c>
      <c r="C40" s="38">
        <v>15995</v>
      </c>
      <c r="D40" s="40" t="s">
        <v>43</v>
      </c>
      <c r="E40" s="41" t="s">
        <v>44</v>
      </c>
      <c r="F40" s="42" t="s">
        <v>13</v>
      </c>
      <c r="G40" s="38">
        <v>210165</v>
      </c>
      <c r="H40" s="43">
        <v>0.264</v>
      </c>
      <c r="I40" s="44">
        <f t="shared" ref="I40:I47" si="0">G40*H40</f>
        <v>55483.56</v>
      </c>
    </row>
    <row r="41" s="1" customFormat="1" customHeight="1" spans="1:10">
      <c r="A41" s="37"/>
      <c r="B41" s="38"/>
      <c r="C41" s="38"/>
      <c r="D41" s="45"/>
      <c r="E41" s="46"/>
      <c r="F41" s="38" t="s">
        <v>14</v>
      </c>
      <c r="G41" s="38">
        <v>210168</v>
      </c>
      <c r="H41" s="43">
        <v>0.109</v>
      </c>
      <c r="I41" s="44">
        <f t="shared" si="0"/>
        <v>22908.312</v>
      </c>
    </row>
    <row r="42" s="1" customFormat="1" customHeight="1" spans="1:10">
      <c r="A42" s="37"/>
      <c r="B42" s="38"/>
      <c r="C42" s="38"/>
      <c r="D42" s="45"/>
      <c r="E42" s="46"/>
      <c r="F42" s="42" t="s">
        <v>15</v>
      </c>
      <c r="G42" s="42">
        <v>840660</v>
      </c>
      <c r="H42" s="43">
        <v>0.047</v>
      </c>
      <c r="I42" s="44">
        <f t="shared" si="0"/>
        <v>39511.02</v>
      </c>
    </row>
    <row r="43" s="1" customFormat="1" ht="33" spans="1:10">
      <c r="A43" s="37"/>
      <c r="B43" s="38"/>
      <c r="C43" s="38"/>
      <c r="D43" s="45"/>
      <c r="E43" s="46"/>
      <c r="F43" s="39" t="s">
        <v>17</v>
      </c>
      <c r="G43" s="38">
        <v>210168</v>
      </c>
      <c r="H43" s="43">
        <v>0.093</v>
      </c>
      <c r="I43" s="44">
        <f t="shared" si="0"/>
        <v>19545.624</v>
      </c>
    </row>
    <row r="44" s="1" customFormat="1" customHeight="1" spans="1:10">
      <c r="A44" s="37">
        <v>45624</v>
      </c>
      <c r="B44" s="38" t="s">
        <v>10</v>
      </c>
      <c r="C44" s="38">
        <v>16267</v>
      </c>
      <c r="D44" s="40" t="s">
        <v>45</v>
      </c>
      <c r="E44" s="41" t="s">
        <v>46</v>
      </c>
      <c r="F44" s="42" t="s">
        <v>13</v>
      </c>
      <c r="G44" s="38">
        <v>127286</v>
      </c>
      <c r="H44" s="43">
        <v>0.264</v>
      </c>
      <c r="I44" s="44">
        <f t="shared" si="0"/>
        <v>33603.504</v>
      </c>
    </row>
    <row r="45" s="1" customFormat="1" customHeight="1" spans="1:10">
      <c r="A45" s="37"/>
      <c r="B45" s="38"/>
      <c r="C45" s="38"/>
      <c r="D45" s="45"/>
      <c r="E45" s="46"/>
      <c r="F45" s="38" t="s">
        <v>14</v>
      </c>
      <c r="G45" s="38">
        <v>127291</v>
      </c>
      <c r="H45" s="43">
        <v>0.109</v>
      </c>
      <c r="I45" s="44">
        <f t="shared" si="0"/>
        <v>13874.719</v>
      </c>
    </row>
    <row r="46" s="1" customFormat="1" customHeight="1" spans="1:10">
      <c r="A46" s="37"/>
      <c r="B46" s="38"/>
      <c r="C46" s="38"/>
      <c r="D46" s="45"/>
      <c r="E46" s="46"/>
      <c r="F46" s="42" t="s">
        <v>20</v>
      </c>
      <c r="G46" s="42">
        <v>763716</v>
      </c>
      <c r="H46" s="43">
        <v>0.047</v>
      </c>
      <c r="I46" s="44">
        <f t="shared" si="0"/>
        <v>35894.652</v>
      </c>
    </row>
    <row r="47" s="1" customFormat="1" ht="33" spans="1:10">
      <c r="A47" s="37"/>
      <c r="B47" s="38"/>
      <c r="C47" s="38"/>
      <c r="D47" s="45"/>
      <c r="E47" s="46"/>
      <c r="F47" s="39" t="s">
        <v>17</v>
      </c>
      <c r="G47" s="38">
        <v>127291</v>
      </c>
      <c r="H47" s="43">
        <v>0.093</v>
      </c>
      <c r="I47" s="44">
        <f t="shared" si="0"/>
        <v>11838.063</v>
      </c>
    </row>
    <row r="48" s="1" customFormat="1" ht="16.5" spans="1:10">
      <c r="H48" s="44" t="s">
        <v>47</v>
      </c>
      <c r="I48" s="44">
        <f>SUM(I3:I25)+SUM(I27:I47)</f>
        <v>317749.9384</v>
      </c>
    </row>
    <row r="49" ht="16.5" spans="8:9">
      <c r="H49" s="44" t="s">
        <v>48</v>
      </c>
      <c r="I49" s="44">
        <v>8298.07</v>
      </c>
    </row>
    <row r="50" ht="16.5" spans="8:9">
      <c r="H50" s="81" t="s">
        <v>49</v>
      </c>
      <c r="I50" s="81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16.5" spans="1:9">
      <c r="A3" s="37">
        <v>45720</v>
      </c>
      <c r="B3" s="38" t="s">
        <v>10</v>
      </c>
      <c r="C3" s="39">
        <v>22333</v>
      </c>
      <c r="D3" s="66" t="s">
        <v>50</v>
      </c>
      <c r="E3" s="41" t="s">
        <v>51</v>
      </c>
      <c r="F3" s="42" t="s">
        <v>13</v>
      </c>
      <c r="G3" s="42">
        <v>60000</v>
      </c>
      <c r="H3" s="47">
        <v>0.264</v>
      </c>
      <c r="I3" s="67">
        <f t="shared" ref="I3:I19" si="0">G3*H3</f>
        <v>15840</v>
      </c>
    </row>
    <row r="4" s="1" customFormat="1" ht="16.5" spans="1:9">
      <c r="A4" s="37"/>
      <c r="B4" s="38"/>
      <c r="C4" s="38"/>
      <c r="D4" s="68"/>
      <c r="E4" s="46"/>
      <c r="F4" s="42" t="s">
        <v>14</v>
      </c>
      <c r="G4" s="42">
        <v>60000</v>
      </c>
      <c r="H4" s="47">
        <v>0.109</v>
      </c>
      <c r="I4" s="67">
        <f t="shared" si="0"/>
        <v>6540</v>
      </c>
    </row>
    <row r="5" s="1" customFormat="1" ht="16.5" spans="1:9">
      <c r="A5" s="37"/>
      <c r="B5" s="38"/>
      <c r="C5" s="38"/>
      <c r="D5" s="68"/>
      <c r="E5" s="46"/>
      <c r="F5" s="42" t="s">
        <v>52</v>
      </c>
      <c r="G5" s="42">
        <v>300000</v>
      </c>
      <c r="H5" s="43">
        <v>0.047</v>
      </c>
      <c r="I5" s="67">
        <f t="shared" si="0"/>
        <v>14100</v>
      </c>
    </row>
    <row r="6" s="1" customFormat="1" ht="33" spans="1:9">
      <c r="A6" s="37"/>
      <c r="B6" s="38"/>
      <c r="C6" s="38"/>
      <c r="D6" s="68"/>
      <c r="E6" s="46"/>
      <c r="F6" s="39" t="s">
        <v>17</v>
      </c>
      <c r="G6" s="42">
        <v>10000</v>
      </c>
      <c r="H6" s="43">
        <v>0.093</v>
      </c>
      <c r="I6" s="67">
        <f t="shared" si="0"/>
        <v>930</v>
      </c>
    </row>
    <row r="7" s="1" customFormat="1" ht="33" spans="1:9">
      <c r="A7" s="37"/>
      <c r="B7" s="38"/>
      <c r="C7" s="38"/>
      <c r="D7" s="68"/>
      <c r="E7" s="46"/>
      <c r="F7" s="39" t="s">
        <v>17</v>
      </c>
      <c r="G7" s="42">
        <v>50000</v>
      </c>
      <c r="H7" s="43">
        <v>0.093</v>
      </c>
      <c r="I7" s="67">
        <f t="shared" si="0"/>
        <v>4650</v>
      </c>
    </row>
    <row r="8" s="1" customFormat="1" ht="16.5" spans="1:9">
      <c r="A8" s="37">
        <v>45720</v>
      </c>
      <c r="B8" s="38" t="s">
        <v>10</v>
      </c>
      <c r="C8" s="39" t="s">
        <v>26</v>
      </c>
      <c r="D8" s="66" t="s">
        <v>53</v>
      </c>
      <c r="E8" s="41" t="s">
        <v>54</v>
      </c>
      <c r="F8" s="42" t="s">
        <v>13</v>
      </c>
      <c r="G8" s="42">
        <v>200</v>
      </c>
      <c r="H8" s="43">
        <v>0.21</v>
      </c>
      <c r="I8" s="67">
        <f t="shared" si="0"/>
        <v>42</v>
      </c>
    </row>
    <row r="9" s="1" customFormat="1" ht="16.5" spans="1:9">
      <c r="A9" s="37"/>
      <c r="B9" s="38"/>
      <c r="C9" s="38"/>
      <c r="D9" s="68"/>
      <c r="E9" s="46"/>
      <c r="F9" s="38" t="s">
        <v>14</v>
      </c>
      <c r="G9" s="42">
        <v>200</v>
      </c>
      <c r="H9" s="43">
        <v>0.075</v>
      </c>
      <c r="I9" s="67">
        <f t="shared" si="0"/>
        <v>15</v>
      </c>
    </row>
    <row r="10" s="1" customFormat="1" ht="16.5" spans="1:9">
      <c r="A10" s="37"/>
      <c r="B10" s="38"/>
      <c r="C10" s="38"/>
      <c r="D10" s="68"/>
      <c r="E10" s="46"/>
      <c r="F10" s="42" t="s">
        <v>55</v>
      </c>
      <c r="G10" s="42">
        <v>270</v>
      </c>
      <c r="H10" s="43">
        <v>0.035</v>
      </c>
      <c r="I10" s="67">
        <f t="shared" si="0"/>
        <v>9.45</v>
      </c>
    </row>
    <row r="11" s="1" customFormat="1" ht="16.5" spans="1:9">
      <c r="A11" s="37"/>
      <c r="B11" s="38"/>
      <c r="C11" s="38"/>
      <c r="D11" s="68"/>
      <c r="E11" s="46"/>
      <c r="F11" s="42" t="s">
        <v>56</v>
      </c>
      <c r="G11" s="42">
        <v>800</v>
      </c>
      <c r="H11" s="43">
        <v>0.035</v>
      </c>
      <c r="I11" s="67">
        <f t="shared" si="0"/>
        <v>28</v>
      </c>
    </row>
    <row r="12" s="1" customFormat="1" ht="33" spans="1:9">
      <c r="A12" s="37"/>
      <c r="B12" s="38"/>
      <c r="C12" s="38"/>
      <c r="D12" s="68"/>
      <c r="E12" s="46"/>
      <c r="F12" s="39" t="s">
        <v>17</v>
      </c>
      <c r="G12" s="42">
        <v>200</v>
      </c>
      <c r="H12" s="43">
        <v>0.075</v>
      </c>
      <c r="I12" s="67">
        <f t="shared" si="0"/>
        <v>15</v>
      </c>
    </row>
    <row r="13" s="1" customFormat="1" ht="16.5" spans="1:9">
      <c r="A13" s="37">
        <v>45720</v>
      </c>
      <c r="B13" s="38" t="s">
        <v>10</v>
      </c>
      <c r="C13" s="39" t="s">
        <v>26</v>
      </c>
      <c r="D13" s="40" t="s">
        <v>57</v>
      </c>
      <c r="E13" s="41" t="s">
        <v>58</v>
      </c>
      <c r="F13" s="42" t="s">
        <v>13</v>
      </c>
      <c r="G13" s="42">
        <v>130</v>
      </c>
      <c r="H13" s="43">
        <v>0.21</v>
      </c>
      <c r="I13" s="67">
        <f t="shared" si="0"/>
        <v>27.3</v>
      </c>
    </row>
    <row r="14" s="1" customFormat="1" ht="16.5" spans="1:9">
      <c r="A14" s="37"/>
      <c r="B14" s="38"/>
      <c r="C14" s="39"/>
      <c r="D14" s="40"/>
      <c r="E14" s="41"/>
      <c r="F14" s="42" t="s">
        <v>59</v>
      </c>
      <c r="G14" s="42">
        <v>60</v>
      </c>
      <c r="H14" s="43">
        <v>0.19</v>
      </c>
      <c r="I14" s="67">
        <f t="shared" si="0"/>
        <v>11.4</v>
      </c>
    </row>
    <row r="15" s="1" customFormat="1" ht="16.5" spans="1:9">
      <c r="A15" s="37"/>
      <c r="B15" s="38"/>
      <c r="C15" s="38"/>
      <c r="D15" s="45"/>
      <c r="E15" s="46"/>
      <c r="F15" s="38" t="s">
        <v>14</v>
      </c>
      <c r="G15" s="42">
        <v>160</v>
      </c>
      <c r="H15" s="43">
        <v>0.075</v>
      </c>
      <c r="I15" s="67">
        <f t="shared" si="0"/>
        <v>12</v>
      </c>
    </row>
    <row r="16" s="1" customFormat="1" ht="16.5" spans="1:9">
      <c r="A16" s="37"/>
      <c r="B16" s="38"/>
      <c r="C16" s="38"/>
      <c r="D16" s="45"/>
      <c r="E16" s="46"/>
      <c r="F16" s="42" t="s">
        <v>55</v>
      </c>
      <c r="G16" s="42">
        <v>180</v>
      </c>
      <c r="H16" s="43">
        <v>0.035</v>
      </c>
      <c r="I16" s="67">
        <f t="shared" si="0"/>
        <v>6.3</v>
      </c>
    </row>
    <row r="17" s="1" customFormat="1" ht="16.5" spans="1:9">
      <c r="A17" s="37"/>
      <c r="B17" s="38"/>
      <c r="C17" s="38"/>
      <c r="D17" s="45"/>
      <c r="E17" s="46"/>
      <c r="F17" s="39" t="s">
        <v>60</v>
      </c>
      <c r="G17" s="42">
        <v>480</v>
      </c>
      <c r="H17" s="43">
        <v>0.035</v>
      </c>
      <c r="I17" s="67">
        <f t="shared" si="0"/>
        <v>16.8</v>
      </c>
    </row>
    <row r="18" s="1" customFormat="1" ht="16.5" spans="1:9">
      <c r="A18" s="37"/>
      <c r="B18" s="38"/>
      <c r="C18" s="38"/>
      <c r="D18" s="45"/>
      <c r="E18" s="46"/>
      <c r="F18" s="39" t="s">
        <v>25</v>
      </c>
      <c r="G18" s="42">
        <v>160</v>
      </c>
      <c r="H18" s="43">
        <v>0.149</v>
      </c>
      <c r="I18" s="67">
        <f t="shared" si="0"/>
        <v>23.84</v>
      </c>
    </row>
    <row r="19" s="1" customFormat="1" ht="33" spans="1:9">
      <c r="A19" s="37">
        <v>45733</v>
      </c>
      <c r="B19" s="38" t="s">
        <v>10</v>
      </c>
      <c r="C19" s="38" t="s">
        <v>26</v>
      </c>
      <c r="D19" s="40" t="s">
        <v>61</v>
      </c>
      <c r="E19" s="41" t="s">
        <v>62</v>
      </c>
      <c r="F19" s="42" t="s">
        <v>52</v>
      </c>
      <c r="G19" s="42">
        <v>5405</v>
      </c>
      <c r="H19" s="43">
        <v>0.047</v>
      </c>
      <c r="I19" s="67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16.5" spans="1:9">
      <c r="A3" s="37">
        <v>45720</v>
      </c>
      <c r="B3" s="38" t="s">
        <v>10</v>
      </c>
      <c r="C3" s="39" t="s">
        <v>63</v>
      </c>
      <c r="D3" s="40" t="s">
        <v>64</v>
      </c>
      <c r="E3" s="41" t="s">
        <v>65</v>
      </c>
      <c r="F3" s="42" t="s">
        <v>13</v>
      </c>
      <c r="G3" s="42">
        <v>19331</v>
      </c>
      <c r="H3" s="43">
        <v>0.264</v>
      </c>
      <c r="I3" s="44">
        <f t="shared" ref="I3:I20" si="0">G3*H3</f>
        <v>5103.384</v>
      </c>
    </row>
    <row r="4" s="1" customFormat="1" ht="16.5" spans="1:9">
      <c r="A4" s="37"/>
      <c r="B4" s="38"/>
      <c r="C4" s="39"/>
      <c r="D4" s="40"/>
      <c r="E4" s="41"/>
      <c r="F4" s="42" t="s">
        <v>59</v>
      </c>
      <c r="G4" s="42">
        <v>770</v>
      </c>
      <c r="H4" s="43">
        <v>0.226</v>
      </c>
      <c r="I4" s="44">
        <f t="shared" si="0"/>
        <v>174.02</v>
      </c>
    </row>
    <row r="5" s="1" customFormat="1" ht="16.5" spans="1:9">
      <c r="A5" s="37"/>
      <c r="B5" s="38"/>
      <c r="C5" s="38"/>
      <c r="D5" s="45"/>
      <c r="E5" s="46"/>
      <c r="F5" s="38" t="s">
        <v>14</v>
      </c>
      <c r="G5" s="42">
        <v>20101</v>
      </c>
      <c r="H5" s="43">
        <v>0.109</v>
      </c>
      <c r="I5" s="44">
        <f t="shared" si="0"/>
        <v>2191.009</v>
      </c>
    </row>
    <row r="6" s="1" customFormat="1" ht="16.5" spans="1:9">
      <c r="A6" s="37"/>
      <c r="B6" s="38"/>
      <c r="C6" s="38"/>
      <c r="D6" s="45"/>
      <c r="E6" s="46"/>
      <c r="F6" s="42" t="s">
        <v>66</v>
      </c>
      <c r="G6" s="42">
        <v>80404</v>
      </c>
      <c r="H6" s="43">
        <v>0.047</v>
      </c>
      <c r="I6" s="44">
        <f t="shared" si="0"/>
        <v>3778.988</v>
      </c>
    </row>
    <row r="7" s="1" customFormat="1" ht="16.5" spans="1:9">
      <c r="A7" s="37"/>
      <c r="B7" s="38"/>
      <c r="C7" s="38"/>
      <c r="D7" s="45"/>
      <c r="E7" s="46"/>
      <c r="F7" s="39" t="s">
        <v>25</v>
      </c>
      <c r="G7" s="42">
        <v>20101</v>
      </c>
      <c r="H7" s="43">
        <v>0.179</v>
      </c>
      <c r="I7" s="44">
        <f t="shared" si="0"/>
        <v>3598.079</v>
      </c>
    </row>
    <row r="8" s="1" customFormat="1" ht="16.5" spans="1:9">
      <c r="A8" s="37">
        <v>45723</v>
      </c>
      <c r="B8" s="38" t="s">
        <v>10</v>
      </c>
      <c r="C8" s="39" t="s">
        <v>26</v>
      </c>
      <c r="D8" s="40" t="s">
        <v>67</v>
      </c>
      <c r="E8" s="41" t="s">
        <v>68</v>
      </c>
      <c r="F8" s="42" t="s">
        <v>13</v>
      </c>
      <c r="G8" s="42">
        <v>66000</v>
      </c>
      <c r="H8" s="47">
        <v>0.264</v>
      </c>
      <c r="I8" s="44">
        <f t="shared" si="0"/>
        <v>17424</v>
      </c>
    </row>
    <row r="9" s="1" customFormat="1" ht="16.5" spans="1:9">
      <c r="A9" s="37"/>
      <c r="B9" s="38"/>
      <c r="C9" s="38"/>
      <c r="D9" s="45"/>
      <c r="E9" s="46"/>
      <c r="F9" s="42" t="s">
        <v>14</v>
      </c>
      <c r="G9" s="42">
        <v>66000</v>
      </c>
      <c r="H9" s="47">
        <v>0.109</v>
      </c>
      <c r="I9" s="44">
        <f t="shared" si="0"/>
        <v>7194</v>
      </c>
    </row>
    <row r="10" s="1" customFormat="1" ht="16.5" spans="1:9">
      <c r="A10" s="37"/>
      <c r="B10" s="38"/>
      <c r="C10" s="38"/>
      <c r="D10" s="45"/>
      <c r="E10" s="46"/>
      <c r="F10" s="42" t="s">
        <v>52</v>
      </c>
      <c r="G10" s="42">
        <v>330000</v>
      </c>
      <c r="H10" s="43">
        <v>0.047</v>
      </c>
      <c r="I10" s="44">
        <f t="shared" si="0"/>
        <v>15510</v>
      </c>
    </row>
    <row r="11" s="1" customFormat="1" ht="33" spans="1:9">
      <c r="A11" s="37"/>
      <c r="B11" s="38"/>
      <c r="C11" s="38"/>
      <c r="D11" s="45"/>
      <c r="E11" s="46"/>
      <c r="F11" s="48" t="s">
        <v>17</v>
      </c>
      <c r="G11" s="42">
        <v>10000</v>
      </c>
      <c r="H11" s="43">
        <v>0.093</v>
      </c>
      <c r="I11" s="44">
        <f t="shared" si="0"/>
        <v>930</v>
      </c>
    </row>
    <row r="12" s="1" customFormat="1" ht="33" spans="1:9">
      <c r="A12" s="37"/>
      <c r="B12" s="38"/>
      <c r="C12" s="38"/>
      <c r="D12" s="45"/>
      <c r="E12" s="46"/>
      <c r="F12" s="39" t="s">
        <v>17</v>
      </c>
      <c r="G12" s="42">
        <v>56000</v>
      </c>
      <c r="H12" s="43">
        <v>0.093</v>
      </c>
      <c r="I12" s="44">
        <f t="shared" si="0"/>
        <v>5208</v>
      </c>
    </row>
    <row r="13" s="1" customFormat="1" ht="16.5" spans="1:9">
      <c r="A13" s="37">
        <v>45734</v>
      </c>
      <c r="B13" s="38" t="s">
        <v>10</v>
      </c>
      <c r="C13" s="39">
        <v>21966</v>
      </c>
      <c r="D13" s="40" t="s">
        <v>69</v>
      </c>
      <c r="E13" s="41" t="s">
        <v>70</v>
      </c>
      <c r="F13" s="42" t="s">
        <v>13</v>
      </c>
      <c r="G13" s="42">
        <v>74738</v>
      </c>
      <c r="H13" s="43">
        <v>0.264</v>
      </c>
      <c r="I13" s="44">
        <f t="shared" si="0"/>
        <v>19730.832</v>
      </c>
    </row>
    <row r="14" s="1" customFormat="1" ht="16.5" spans="1:9">
      <c r="A14" s="37"/>
      <c r="B14" s="38"/>
      <c r="C14" s="38"/>
      <c r="D14" s="45"/>
      <c r="E14" s="46"/>
      <c r="F14" s="38" t="s">
        <v>14</v>
      </c>
      <c r="G14" s="42">
        <v>74738</v>
      </c>
      <c r="H14" s="43">
        <v>0.109</v>
      </c>
      <c r="I14" s="44">
        <f t="shared" si="0"/>
        <v>8146.442</v>
      </c>
    </row>
    <row r="15" s="1" customFormat="1" ht="16.5" spans="1:9">
      <c r="A15" s="37"/>
      <c r="B15" s="38"/>
      <c r="C15" s="38"/>
      <c r="D15" s="45"/>
      <c r="E15" s="46"/>
      <c r="F15" s="38" t="s">
        <v>52</v>
      </c>
      <c r="G15" s="42">
        <f>74738*5</f>
        <v>373690</v>
      </c>
      <c r="H15" s="43">
        <v>0.047</v>
      </c>
      <c r="I15" s="44">
        <f t="shared" si="0"/>
        <v>17563.43</v>
      </c>
    </row>
    <row r="16" s="1" customFormat="1" ht="33" spans="1:9">
      <c r="A16" s="37"/>
      <c r="B16" s="38"/>
      <c r="C16" s="38"/>
      <c r="D16" s="45"/>
      <c r="E16" s="46"/>
      <c r="F16" s="39" t="s">
        <v>17</v>
      </c>
      <c r="G16" s="42">
        <v>74738</v>
      </c>
      <c r="H16" s="43">
        <v>0.093</v>
      </c>
      <c r="I16" s="44">
        <f t="shared" si="0"/>
        <v>6950.634</v>
      </c>
    </row>
    <row r="17" s="1" customFormat="1" ht="16.5" spans="1:9">
      <c r="A17" s="37">
        <v>45750</v>
      </c>
      <c r="B17" s="38" t="s">
        <v>10</v>
      </c>
      <c r="C17" s="39" t="s">
        <v>26</v>
      </c>
      <c r="D17" s="40" t="s">
        <v>71</v>
      </c>
      <c r="E17" s="49" t="s">
        <v>72</v>
      </c>
      <c r="F17" s="39" t="s">
        <v>13</v>
      </c>
      <c r="G17" s="42">
        <v>30</v>
      </c>
      <c r="H17" s="43">
        <v>0.21</v>
      </c>
      <c r="I17" s="44">
        <f t="shared" si="0"/>
        <v>6.3</v>
      </c>
    </row>
    <row r="18" s="1" customFormat="1" ht="16.5" spans="1:9">
      <c r="A18" s="37"/>
      <c r="B18" s="38"/>
      <c r="C18" s="38"/>
      <c r="D18" s="45"/>
      <c r="E18" s="50"/>
      <c r="F18" s="39" t="s">
        <v>14</v>
      </c>
      <c r="G18" s="42">
        <v>30</v>
      </c>
      <c r="H18" s="43">
        <v>0.075</v>
      </c>
      <c r="I18" s="44">
        <f t="shared" si="0"/>
        <v>2.25</v>
      </c>
    </row>
    <row r="19" s="1" customFormat="1" ht="16.5" spans="1:9">
      <c r="A19" s="37"/>
      <c r="B19" s="38"/>
      <c r="C19" s="38"/>
      <c r="D19" s="45"/>
      <c r="E19" s="50"/>
      <c r="F19" s="39" t="s">
        <v>52</v>
      </c>
      <c r="G19" s="42">
        <f>G20*5</f>
        <v>150</v>
      </c>
      <c r="H19" s="43">
        <v>0.035</v>
      </c>
      <c r="I19" s="44">
        <f t="shared" si="0"/>
        <v>5.25</v>
      </c>
    </row>
    <row r="20" s="1" customFormat="1" ht="33" spans="1:9">
      <c r="A20" s="51"/>
      <c r="B20" s="52"/>
      <c r="C20" s="52"/>
      <c r="D20" s="53"/>
      <c r="E20" s="50"/>
      <c r="F20" s="54" t="s">
        <v>17</v>
      </c>
      <c r="G20" s="55">
        <v>30</v>
      </c>
      <c r="H20" s="56">
        <v>0.075</v>
      </c>
      <c r="I20" s="57">
        <f t="shared" si="0"/>
        <v>2.25</v>
      </c>
    </row>
    <row r="21" s="1" customFormat="1" ht="16.5" spans="1:9">
      <c r="A21" s="58"/>
      <c r="B21" s="59"/>
      <c r="C21" s="59"/>
      <c r="D21" s="60"/>
      <c r="E21" s="61"/>
      <c r="F21" s="62"/>
      <c r="G21" s="63"/>
      <c r="H21" s="64"/>
      <c r="I21">
        <f>SUM(I3:I20)</f>
        <v>113518.868</v>
      </c>
    </row>
    <row r="22" s="1" customFormat="1" ht="16.5" spans="1:9">
      <c r="A22" s="58"/>
      <c r="B22" s="59"/>
      <c r="C22" s="59"/>
      <c r="D22" s="60"/>
      <c r="E22" s="61"/>
      <c r="F22" s="62"/>
      <c r="G22" s="63"/>
      <c r="H22" s="64"/>
      <c r="I22" s="65"/>
    </row>
    <row r="23" s="1" customFormat="1" ht="16.5" spans="1:9">
      <c r="A23" s="58"/>
      <c r="B23" s="59"/>
      <c r="C23" s="59"/>
      <c r="D23" s="60"/>
      <c r="E23" s="61"/>
      <c r="F23" s="62"/>
      <c r="G23" s="63"/>
      <c r="H23" s="64"/>
      <c r="I23" s="65"/>
    </row>
    <row r="24" s="1" customFormat="1" ht="16.5" spans="1:9">
      <c r="A24" s="58"/>
      <c r="B24" s="59"/>
      <c r="C24" s="59"/>
      <c r="D24" s="60"/>
      <c r="E24" s="61"/>
      <c r="F24" s="62"/>
      <c r="G24" s="63"/>
      <c r="H24" s="64"/>
      <c r="I24" s="65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$A1:$XFD1048576"/>
    </sheetView>
  </sheetViews>
  <sheetFormatPr defaultColWidth="8.72727272727273" defaultRowHeight="14"/>
  <cols>
    <col min="1" max="2" width="15.3636363636364" style="1" customWidth="1"/>
    <col min="3" max="3" width="12.3636363636364" style="1" customWidth="1"/>
    <col min="4" max="4" width="11.8181818181818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2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ht="16.5" spans="1:10">
      <c r="A3" s="30">
        <v>45947</v>
      </c>
      <c r="B3" s="31">
        <v>45954</v>
      </c>
      <c r="C3" s="32" t="s">
        <v>10</v>
      </c>
      <c r="D3" s="32" t="s">
        <v>75</v>
      </c>
      <c r="E3" s="32" t="s">
        <v>76</v>
      </c>
      <c r="F3" s="32" t="s">
        <v>77</v>
      </c>
      <c r="G3" s="19" t="s">
        <v>78</v>
      </c>
      <c r="H3" s="27">
        <v>25400</v>
      </c>
      <c r="I3" s="20">
        <v>0.21</v>
      </c>
      <c r="J3" s="21">
        <f t="shared" ref="J3:J15" si="0">H3*I3</f>
        <v>5334</v>
      </c>
    </row>
    <row r="4" ht="16.5" spans="1:10">
      <c r="A4" s="33"/>
      <c r="B4" s="31"/>
      <c r="C4" s="34"/>
      <c r="D4" s="34"/>
      <c r="E4" s="34"/>
      <c r="F4" s="34"/>
      <c r="G4" s="19" t="s">
        <v>14</v>
      </c>
      <c r="H4" s="27">
        <v>25400</v>
      </c>
      <c r="I4" s="20">
        <v>0.075</v>
      </c>
      <c r="J4" s="21">
        <f t="shared" si="0"/>
        <v>1905</v>
      </c>
    </row>
    <row r="5" ht="16.5" spans="1:10">
      <c r="A5" s="33"/>
      <c r="B5" s="23"/>
      <c r="C5" s="34"/>
      <c r="D5" s="34"/>
      <c r="E5" s="34"/>
      <c r="F5" s="34"/>
      <c r="G5" s="19" t="s">
        <v>40</v>
      </c>
      <c r="H5" s="27">
        <v>25400</v>
      </c>
      <c r="I5" s="20">
        <v>0</v>
      </c>
      <c r="J5" s="21">
        <f t="shared" si="0"/>
        <v>0</v>
      </c>
    </row>
    <row r="6" ht="16.5" spans="1:10">
      <c r="A6" s="33"/>
      <c r="B6" s="26">
        <v>45950</v>
      </c>
      <c r="C6" s="34"/>
      <c r="D6" s="34"/>
      <c r="E6" s="34"/>
      <c r="F6" s="34"/>
      <c r="G6" s="28" t="s">
        <v>52</v>
      </c>
      <c r="H6" s="27">
        <v>127000</v>
      </c>
      <c r="I6" s="24">
        <v>0.035</v>
      </c>
      <c r="J6" s="21">
        <f t="shared" si="0"/>
        <v>4445</v>
      </c>
    </row>
    <row r="7" ht="16.5" spans="1:10">
      <c r="A7" s="33"/>
      <c r="B7" s="26">
        <v>45951</v>
      </c>
      <c r="C7" s="34"/>
      <c r="D7" s="34"/>
      <c r="E7" s="34"/>
      <c r="F7" s="34"/>
      <c r="G7" s="28" t="s">
        <v>79</v>
      </c>
      <c r="H7" s="27">
        <v>26500</v>
      </c>
      <c r="I7" s="24">
        <v>0.58</v>
      </c>
      <c r="J7" s="21">
        <f t="shared" si="0"/>
        <v>15370</v>
      </c>
    </row>
    <row r="8" ht="16.5" spans="1:10">
      <c r="A8" s="35"/>
      <c r="B8" s="26">
        <v>45951</v>
      </c>
      <c r="C8" s="36"/>
      <c r="D8" s="36"/>
      <c r="E8" s="36"/>
      <c r="F8" s="36"/>
      <c r="G8" s="28" t="s">
        <v>80</v>
      </c>
      <c r="H8" s="27">
        <v>25400</v>
      </c>
      <c r="I8" s="24">
        <v>0.075</v>
      </c>
      <c r="J8" s="21">
        <f t="shared" si="0"/>
        <v>1905</v>
      </c>
    </row>
    <row r="9" ht="16.5" spans="1:10">
      <c r="A9" s="30">
        <v>45952</v>
      </c>
      <c r="B9" s="31">
        <v>45960</v>
      </c>
      <c r="C9" s="32" t="s">
        <v>10</v>
      </c>
      <c r="D9" s="32" t="s">
        <v>75</v>
      </c>
      <c r="E9" s="32" t="s">
        <v>81</v>
      </c>
      <c r="F9" s="32" t="s">
        <v>82</v>
      </c>
      <c r="G9" s="19" t="s">
        <v>78</v>
      </c>
      <c r="H9" s="27">
        <v>53650</v>
      </c>
      <c r="I9" s="20">
        <v>0.21</v>
      </c>
      <c r="J9" s="21">
        <f t="shared" si="0"/>
        <v>11266.5</v>
      </c>
    </row>
    <row r="10" ht="16.5" spans="1:10">
      <c r="A10" s="33"/>
      <c r="B10" s="31"/>
      <c r="C10" s="34"/>
      <c r="D10" s="34"/>
      <c r="E10" s="34"/>
      <c r="F10" s="34"/>
      <c r="G10" s="19" t="s">
        <v>14</v>
      </c>
      <c r="H10" s="27">
        <v>53650</v>
      </c>
      <c r="I10" s="20">
        <v>0.075</v>
      </c>
      <c r="J10" s="21">
        <f t="shared" si="0"/>
        <v>4023.75</v>
      </c>
    </row>
    <row r="11" ht="16.5" spans="1:10">
      <c r="A11" s="33"/>
      <c r="B11" s="23"/>
      <c r="C11" s="34"/>
      <c r="D11" s="34"/>
      <c r="E11" s="34"/>
      <c r="F11" s="34"/>
      <c r="G11" s="19" t="s">
        <v>40</v>
      </c>
      <c r="H11" s="27">
        <v>53650</v>
      </c>
      <c r="I11" s="20">
        <v>0</v>
      </c>
      <c r="J11" s="21">
        <f t="shared" si="0"/>
        <v>0</v>
      </c>
    </row>
    <row r="12" ht="16.5" spans="1:10">
      <c r="A12" s="33"/>
      <c r="B12" s="26">
        <v>45957</v>
      </c>
      <c r="C12" s="34"/>
      <c r="D12" s="34"/>
      <c r="E12" s="34"/>
      <c r="F12" s="34"/>
      <c r="G12" s="28" t="s">
        <v>52</v>
      </c>
      <c r="H12" s="27">
        <v>268250</v>
      </c>
      <c r="I12" s="24">
        <v>0.035</v>
      </c>
      <c r="J12" s="21">
        <f t="shared" si="0"/>
        <v>9388.75</v>
      </c>
    </row>
    <row r="13" ht="16.5" spans="1:10">
      <c r="A13" s="33"/>
      <c r="B13" s="30">
        <v>45955</v>
      </c>
      <c r="C13" s="34"/>
      <c r="D13" s="34"/>
      <c r="E13" s="34"/>
      <c r="F13" s="34"/>
      <c r="G13" s="28" t="s">
        <v>79</v>
      </c>
      <c r="H13" s="27">
        <v>43500</v>
      </c>
      <c r="I13" s="24">
        <v>0.58</v>
      </c>
      <c r="J13" s="21">
        <f t="shared" si="0"/>
        <v>25230</v>
      </c>
    </row>
    <row r="14" ht="16.5" spans="1:10">
      <c r="A14" s="33"/>
      <c r="B14" s="35"/>
      <c r="C14" s="34"/>
      <c r="D14" s="34"/>
      <c r="E14" s="34"/>
      <c r="F14" s="34"/>
      <c r="G14" s="28" t="s">
        <v>79</v>
      </c>
      <c r="H14" s="27">
        <v>12300</v>
      </c>
      <c r="I14" s="24">
        <v>0.58</v>
      </c>
      <c r="J14" s="21">
        <f t="shared" si="0"/>
        <v>7134</v>
      </c>
    </row>
    <row r="15" ht="16.5" spans="1:10">
      <c r="A15" s="35"/>
      <c r="B15" s="26">
        <v>45957</v>
      </c>
      <c r="C15" s="36"/>
      <c r="D15" s="36"/>
      <c r="E15" s="36"/>
      <c r="F15" s="36"/>
      <c r="G15" s="28" t="s">
        <v>80</v>
      </c>
      <c r="H15" s="27">
        <v>53650</v>
      </c>
      <c r="I15" s="20">
        <v>0.075</v>
      </c>
      <c r="J15" s="21">
        <f t="shared" si="0"/>
        <v>4023.75</v>
      </c>
    </row>
    <row r="18" spans="8:10">
      <c r="I18" s="1" t="s">
        <v>83</v>
      </c>
      <c r="J18" s="1">
        <f>SUM(J3:J17)</f>
        <v>90025.75</v>
      </c>
    </row>
    <row r="21" spans="8:10">
      <c r="H21" s="25" t="s">
        <v>84</v>
      </c>
    </row>
  </sheetData>
  <autoFilter xmlns:etc="http://www.wps.cn/officeDocument/2017/etCustomData" ref="A2:J15" etc:filterBottomFollowUsedRange="0">
    <extLst/>
  </autoFilter>
  <mergeCells count="14">
    <mergeCell ref="A1:J1"/>
    <mergeCell ref="A3:A8"/>
    <mergeCell ref="A9:A15"/>
    <mergeCell ref="B3:B5"/>
    <mergeCell ref="B9:B11"/>
    <mergeCell ref="B13:B14"/>
    <mergeCell ref="C3:C8"/>
    <mergeCell ref="C9:C15"/>
    <mergeCell ref="D3:D8"/>
    <mergeCell ref="D9:D15"/>
    <mergeCell ref="E3:E8"/>
    <mergeCell ref="E9:E15"/>
    <mergeCell ref="F3:F8"/>
    <mergeCell ref="F9:F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5" workbookViewId="0">
      <selection activeCell="H40" sqref="H40"/>
    </sheetView>
  </sheetViews>
  <sheetFormatPr defaultColWidth="8.72727272727273" defaultRowHeight="14"/>
  <cols>
    <col min="1" max="2" width="15.3636363636364" style="1" customWidth="1"/>
    <col min="3" max="3" width="12.3636363636364" style="1" customWidth="1"/>
    <col min="4" max="4" width="11.8181818181818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2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ht="16.5" spans="1:10">
      <c r="A3" s="26">
        <v>45976</v>
      </c>
      <c r="B3" s="13">
        <v>45984</v>
      </c>
      <c r="C3" s="17" t="s">
        <v>10</v>
      </c>
      <c r="D3" s="17" t="s">
        <v>85</v>
      </c>
      <c r="E3" s="17" t="s">
        <v>86</v>
      </c>
      <c r="F3" s="17" t="s">
        <v>87</v>
      </c>
      <c r="G3" s="19" t="s">
        <v>78</v>
      </c>
      <c r="H3" s="27">
        <v>3900</v>
      </c>
      <c r="I3" s="20">
        <v>0.21</v>
      </c>
      <c r="J3" s="21">
        <f t="shared" ref="J3:J22" si="0">H3*I3</f>
        <v>819</v>
      </c>
    </row>
    <row r="4" ht="16.5" spans="1:10">
      <c r="A4" s="26"/>
      <c r="B4" s="13"/>
      <c r="C4" s="17"/>
      <c r="D4" s="17"/>
      <c r="E4" s="17"/>
      <c r="F4" s="17"/>
      <c r="G4" s="19" t="s">
        <v>14</v>
      </c>
      <c r="H4" s="27">
        <v>3900</v>
      </c>
      <c r="I4" s="20">
        <v>0.075</v>
      </c>
      <c r="J4" s="21">
        <f t="shared" si="0"/>
        <v>292.5</v>
      </c>
    </row>
    <row r="5" ht="16.5" spans="1:10">
      <c r="A5" s="26"/>
      <c r="B5" s="26">
        <v>45980</v>
      </c>
      <c r="C5" s="17"/>
      <c r="D5" s="17"/>
      <c r="E5" s="17"/>
      <c r="F5" s="17"/>
      <c r="G5" s="28" t="s">
        <v>88</v>
      </c>
      <c r="H5" s="27">
        <v>27300</v>
      </c>
      <c r="I5" s="20">
        <v>0.035</v>
      </c>
      <c r="J5" s="21">
        <f t="shared" si="0"/>
        <v>955.5</v>
      </c>
    </row>
    <row r="6" ht="16.5" spans="1:10">
      <c r="A6" s="26"/>
      <c r="B6" s="26">
        <v>45980</v>
      </c>
      <c r="C6" s="17"/>
      <c r="D6" s="17"/>
      <c r="E6" s="17"/>
      <c r="F6" s="17"/>
      <c r="G6" s="28" t="s">
        <v>79</v>
      </c>
      <c r="H6" s="27">
        <v>3900</v>
      </c>
      <c r="I6" s="20">
        <v>0.58</v>
      </c>
      <c r="J6" s="21">
        <f t="shared" si="0"/>
        <v>2262</v>
      </c>
    </row>
    <row r="7" ht="16.5" spans="1:10">
      <c r="A7" s="26"/>
      <c r="B7" s="26">
        <v>45980</v>
      </c>
      <c r="C7" s="17"/>
      <c r="D7" s="17"/>
      <c r="E7" s="17"/>
      <c r="F7" s="17"/>
      <c r="G7" s="28" t="s">
        <v>80</v>
      </c>
      <c r="H7" s="27">
        <v>3900</v>
      </c>
      <c r="I7" s="20">
        <v>0.075</v>
      </c>
      <c r="J7" s="21">
        <f t="shared" si="0"/>
        <v>292.5</v>
      </c>
    </row>
    <row r="8" ht="16.5" spans="1:10">
      <c r="A8" s="12">
        <v>45978</v>
      </c>
      <c r="B8" s="13">
        <v>45992</v>
      </c>
      <c r="C8" s="14" t="s">
        <v>10</v>
      </c>
      <c r="D8" s="15" t="s">
        <v>89</v>
      </c>
      <c r="E8" s="16" t="s">
        <v>90</v>
      </c>
      <c r="F8" s="17" t="s">
        <v>91</v>
      </c>
      <c r="G8" s="19" t="s">
        <v>78</v>
      </c>
      <c r="H8" s="19">
        <v>3750</v>
      </c>
      <c r="I8" s="20">
        <v>0.21</v>
      </c>
      <c r="J8" s="21">
        <f t="shared" si="0"/>
        <v>787.5</v>
      </c>
    </row>
    <row r="9" ht="16.5" spans="1:10">
      <c r="A9" s="12"/>
      <c r="B9" s="13"/>
      <c r="C9" s="14"/>
      <c r="D9" s="15"/>
      <c r="E9" s="16"/>
      <c r="F9" s="17"/>
      <c r="G9" s="19" t="s">
        <v>14</v>
      </c>
      <c r="H9" s="19">
        <v>3750</v>
      </c>
      <c r="I9" s="20">
        <v>0.075</v>
      </c>
      <c r="J9" s="21">
        <f t="shared" si="0"/>
        <v>281.25</v>
      </c>
    </row>
    <row r="10" ht="16.5" spans="1:10">
      <c r="A10" s="12"/>
      <c r="B10" s="22">
        <v>45991</v>
      </c>
      <c r="C10" s="14"/>
      <c r="D10" s="15"/>
      <c r="E10" s="16"/>
      <c r="F10" s="17"/>
      <c r="G10" s="19" t="s">
        <v>88</v>
      </c>
      <c r="H10" s="19">
        <v>26250</v>
      </c>
      <c r="I10" s="20">
        <v>0.035</v>
      </c>
      <c r="J10" s="21">
        <f t="shared" si="0"/>
        <v>918.75</v>
      </c>
    </row>
    <row r="11" ht="16.5" spans="1:10">
      <c r="A11" s="12"/>
      <c r="B11" s="22">
        <v>45992</v>
      </c>
      <c r="C11" s="14"/>
      <c r="D11" s="15"/>
      <c r="E11" s="16"/>
      <c r="F11" s="17"/>
      <c r="G11" s="19" t="s">
        <v>92</v>
      </c>
      <c r="H11" s="19">
        <v>3750</v>
      </c>
      <c r="I11" s="20">
        <v>0.03</v>
      </c>
      <c r="J11" s="21">
        <f t="shared" si="0"/>
        <v>112.5</v>
      </c>
    </row>
    <row r="12" ht="16.5" spans="1:10">
      <c r="A12" s="12"/>
      <c r="B12" s="13">
        <v>45990</v>
      </c>
      <c r="C12" s="14"/>
      <c r="D12" s="15"/>
      <c r="E12" s="16"/>
      <c r="F12" s="17"/>
      <c r="G12" s="19" t="s">
        <v>93</v>
      </c>
      <c r="H12" s="19">
        <v>3900</v>
      </c>
      <c r="I12" s="20">
        <v>0.85</v>
      </c>
      <c r="J12" s="21">
        <f t="shared" si="0"/>
        <v>3315</v>
      </c>
    </row>
    <row r="13" ht="16.5" spans="1:10">
      <c r="A13" s="26">
        <v>45988</v>
      </c>
      <c r="B13" s="13">
        <v>45994</v>
      </c>
      <c r="C13" s="17" t="s">
        <v>10</v>
      </c>
      <c r="D13" s="17">
        <v>43743</v>
      </c>
      <c r="E13" s="17" t="s">
        <v>94</v>
      </c>
      <c r="F13" s="17" t="s">
        <v>95</v>
      </c>
      <c r="G13" s="19" t="s">
        <v>78</v>
      </c>
      <c r="H13" s="27">
        <v>4001</v>
      </c>
      <c r="I13" s="20">
        <v>0.21</v>
      </c>
      <c r="J13" s="21">
        <f t="shared" si="0"/>
        <v>840.21</v>
      </c>
    </row>
    <row r="14" ht="16.5" spans="1:10">
      <c r="A14" s="26"/>
      <c r="B14" s="13"/>
      <c r="C14" s="17"/>
      <c r="D14" s="17"/>
      <c r="E14" s="17"/>
      <c r="F14" s="17"/>
      <c r="G14" s="19" t="s">
        <v>14</v>
      </c>
      <c r="H14" s="27">
        <v>4001</v>
      </c>
      <c r="I14" s="20">
        <v>0.075</v>
      </c>
      <c r="J14" s="21">
        <f t="shared" si="0"/>
        <v>300.075</v>
      </c>
    </row>
    <row r="15" ht="16.5" spans="1:10">
      <c r="A15" s="26"/>
      <c r="B15" s="26">
        <v>45991</v>
      </c>
      <c r="C15" s="17"/>
      <c r="D15" s="17"/>
      <c r="E15" s="17"/>
      <c r="F15" s="17"/>
      <c r="G15" s="28" t="s">
        <v>88</v>
      </c>
      <c r="H15" s="27">
        <v>28007</v>
      </c>
      <c r="I15" s="20">
        <v>0.035</v>
      </c>
      <c r="J15" s="21">
        <f t="shared" si="0"/>
        <v>980.245</v>
      </c>
    </row>
    <row r="16" ht="16.5" spans="1:10">
      <c r="A16" s="26"/>
      <c r="B16" s="26">
        <v>45992</v>
      </c>
      <c r="C16" s="17"/>
      <c r="D16" s="17"/>
      <c r="E16" s="17"/>
      <c r="F16" s="17"/>
      <c r="G16" s="28" t="s">
        <v>79</v>
      </c>
      <c r="H16" s="27">
        <v>4001</v>
      </c>
      <c r="I16" s="20">
        <v>0.58</v>
      </c>
      <c r="J16" s="21">
        <f t="shared" si="0"/>
        <v>2320.58</v>
      </c>
    </row>
    <row r="17" ht="16.5" spans="1:10">
      <c r="A17" s="26"/>
      <c r="B17" s="26">
        <v>45993</v>
      </c>
      <c r="C17" s="17"/>
      <c r="D17" s="17"/>
      <c r="E17" s="17"/>
      <c r="F17" s="17"/>
      <c r="G17" s="28" t="s">
        <v>80</v>
      </c>
      <c r="H17" s="27">
        <v>4001</v>
      </c>
      <c r="I17" s="20">
        <v>0.075</v>
      </c>
      <c r="J17" s="21">
        <f t="shared" si="0"/>
        <v>300.075</v>
      </c>
    </row>
    <row r="18" ht="16.5" spans="1:10">
      <c r="A18" s="12">
        <v>45988</v>
      </c>
      <c r="B18" s="13">
        <v>45992</v>
      </c>
      <c r="C18" s="14" t="s">
        <v>10</v>
      </c>
      <c r="D18" s="15">
        <v>43740</v>
      </c>
      <c r="E18" s="16" t="s">
        <v>96</v>
      </c>
      <c r="F18" s="17" t="s">
        <v>97</v>
      </c>
      <c r="G18" s="19" t="s">
        <v>78</v>
      </c>
      <c r="H18" s="19">
        <v>2000</v>
      </c>
      <c r="I18" s="20">
        <v>0.21</v>
      </c>
      <c r="J18" s="21">
        <f t="shared" si="0"/>
        <v>420</v>
      </c>
    </row>
    <row r="19" ht="16.5" spans="1:10">
      <c r="A19" s="12"/>
      <c r="B19" s="13"/>
      <c r="C19" s="14"/>
      <c r="D19" s="15"/>
      <c r="E19" s="16"/>
      <c r="F19" s="17"/>
      <c r="G19" s="19" t="s">
        <v>14</v>
      </c>
      <c r="H19" s="19">
        <v>2000</v>
      </c>
      <c r="I19" s="20">
        <v>0.075</v>
      </c>
      <c r="J19" s="21">
        <f t="shared" si="0"/>
        <v>150</v>
      </c>
    </row>
    <row r="20" ht="16.5" spans="1:10">
      <c r="A20" s="12"/>
      <c r="B20" s="22">
        <v>45991</v>
      </c>
      <c r="C20" s="14"/>
      <c r="D20" s="15"/>
      <c r="E20" s="16"/>
      <c r="F20" s="17"/>
      <c r="G20" s="19" t="s">
        <v>88</v>
      </c>
      <c r="H20" s="19">
        <v>14000</v>
      </c>
      <c r="I20" s="20">
        <v>0.035</v>
      </c>
      <c r="J20" s="21">
        <f t="shared" si="0"/>
        <v>490</v>
      </c>
    </row>
    <row r="21" ht="16.5" spans="1:10">
      <c r="A21" s="12"/>
      <c r="B21" s="22">
        <v>45992</v>
      </c>
      <c r="C21" s="14"/>
      <c r="D21" s="15"/>
      <c r="E21" s="16"/>
      <c r="F21" s="17"/>
      <c r="G21" s="19" t="s">
        <v>92</v>
      </c>
      <c r="H21" s="19">
        <v>2000</v>
      </c>
      <c r="I21" s="20">
        <v>0.03</v>
      </c>
      <c r="J21" s="21">
        <f t="shared" si="0"/>
        <v>60</v>
      </c>
    </row>
    <row r="22" ht="16.5" spans="1:10">
      <c r="A22" s="12"/>
      <c r="B22" s="13">
        <v>45990</v>
      </c>
      <c r="C22" s="14"/>
      <c r="D22" s="15"/>
      <c r="E22" s="16"/>
      <c r="F22" s="17"/>
      <c r="G22" s="19" t="s">
        <v>93</v>
      </c>
      <c r="H22" s="19">
        <v>2080</v>
      </c>
      <c r="I22" s="20">
        <v>0.85</v>
      </c>
      <c r="J22" s="21">
        <f t="shared" si="0"/>
        <v>1768</v>
      </c>
    </row>
    <row r="23" ht="42" spans="1:10">
      <c r="A23" s="26">
        <v>45988</v>
      </c>
      <c r="B23" s="13">
        <v>45988</v>
      </c>
      <c r="C23" s="17" t="s">
        <v>10</v>
      </c>
      <c r="D23" s="17" t="s">
        <v>98</v>
      </c>
      <c r="E23" s="17" t="s">
        <v>99</v>
      </c>
      <c r="F23" s="17" t="s">
        <v>100</v>
      </c>
      <c r="G23" s="28" t="s">
        <v>79</v>
      </c>
      <c r="H23" s="27">
        <v>300</v>
      </c>
      <c r="I23" s="20">
        <v>0.58</v>
      </c>
      <c r="J23" s="21">
        <f t="shared" ref="J23:J35" si="1">H23*I23</f>
        <v>174</v>
      </c>
    </row>
    <row r="24" ht="16.5" spans="1:10">
      <c r="A24" s="26">
        <v>45993</v>
      </c>
      <c r="B24" s="13">
        <v>45999</v>
      </c>
      <c r="C24" s="17" t="s">
        <v>10</v>
      </c>
      <c r="D24" s="17" t="s">
        <v>101</v>
      </c>
      <c r="E24" s="17" t="s">
        <v>102</v>
      </c>
      <c r="F24" s="17" t="s">
        <v>103</v>
      </c>
      <c r="G24" s="19" t="s">
        <v>104</v>
      </c>
      <c r="H24" s="27">
        <v>1700</v>
      </c>
      <c r="I24" s="20">
        <v>0.19</v>
      </c>
      <c r="J24" s="21">
        <f t="shared" si="1"/>
        <v>323</v>
      </c>
    </row>
    <row r="25" ht="16.5" spans="1:10">
      <c r="A25" s="26"/>
      <c r="B25" s="13"/>
      <c r="C25" s="17"/>
      <c r="D25" s="17"/>
      <c r="E25" s="17"/>
      <c r="F25" s="17"/>
      <c r="G25" s="19" t="s">
        <v>14</v>
      </c>
      <c r="H25" s="27">
        <v>1700</v>
      </c>
      <c r="I25" s="20">
        <v>0.075</v>
      </c>
      <c r="J25" s="21">
        <f t="shared" si="1"/>
        <v>127.5</v>
      </c>
    </row>
    <row r="26" ht="16.5" spans="1:10">
      <c r="A26" s="26"/>
      <c r="B26" s="13"/>
      <c r="C26" s="17"/>
      <c r="D26" s="17"/>
      <c r="E26" s="17"/>
      <c r="F26" s="17"/>
      <c r="G26" s="19" t="s">
        <v>105</v>
      </c>
      <c r="H26" s="27">
        <v>1700</v>
      </c>
      <c r="I26" s="20">
        <v>0.15</v>
      </c>
      <c r="J26" s="21">
        <f t="shared" si="1"/>
        <v>255</v>
      </c>
    </row>
    <row r="27" ht="16.5" spans="1:10">
      <c r="A27" s="26"/>
      <c r="B27" s="26">
        <v>45995</v>
      </c>
      <c r="C27" s="17"/>
      <c r="D27" s="17"/>
      <c r="E27" s="17"/>
      <c r="F27" s="17"/>
      <c r="G27" s="28" t="s">
        <v>88</v>
      </c>
      <c r="H27" s="27">
        <v>11900</v>
      </c>
      <c r="I27" s="20">
        <v>0.035</v>
      </c>
      <c r="J27" s="21">
        <f t="shared" si="1"/>
        <v>416.5</v>
      </c>
    </row>
    <row r="28" ht="16.5" spans="1:10">
      <c r="A28" s="26"/>
      <c r="B28" s="26">
        <v>45997</v>
      </c>
      <c r="C28" s="17"/>
      <c r="D28" s="17"/>
      <c r="E28" s="17"/>
      <c r="F28" s="17"/>
      <c r="G28" s="28" t="s">
        <v>79</v>
      </c>
      <c r="H28" s="27">
        <v>2000</v>
      </c>
      <c r="I28" s="20">
        <v>0.58</v>
      </c>
      <c r="J28" s="21">
        <f t="shared" si="1"/>
        <v>1160</v>
      </c>
    </row>
    <row r="29" ht="16.5" spans="1:10">
      <c r="A29" s="26"/>
      <c r="B29" s="26">
        <v>45997</v>
      </c>
      <c r="C29" s="17"/>
      <c r="D29" s="17"/>
      <c r="E29" s="17"/>
      <c r="F29" s="17"/>
      <c r="G29" s="28" t="s">
        <v>80</v>
      </c>
      <c r="H29" s="27">
        <v>1700</v>
      </c>
      <c r="I29" s="20">
        <v>0.075</v>
      </c>
      <c r="J29" s="21">
        <f t="shared" si="1"/>
        <v>127.5</v>
      </c>
    </row>
    <row r="30" ht="16.5" spans="1:10">
      <c r="A30" s="12">
        <v>45993</v>
      </c>
      <c r="B30" s="13">
        <v>45999</v>
      </c>
      <c r="C30" s="14" t="s">
        <v>10</v>
      </c>
      <c r="D30" s="15" t="s">
        <v>106</v>
      </c>
      <c r="E30" s="16" t="s">
        <v>107</v>
      </c>
      <c r="F30" s="17" t="s">
        <v>108</v>
      </c>
      <c r="G30" s="19" t="s">
        <v>104</v>
      </c>
      <c r="H30" s="19">
        <v>800</v>
      </c>
      <c r="I30" s="20">
        <v>0.19</v>
      </c>
      <c r="J30" s="21">
        <f t="shared" si="1"/>
        <v>152</v>
      </c>
    </row>
    <row r="31" ht="16.5" spans="1:10">
      <c r="A31" s="12"/>
      <c r="B31" s="13"/>
      <c r="C31" s="14"/>
      <c r="D31" s="15"/>
      <c r="E31" s="16"/>
      <c r="F31" s="17"/>
      <c r="G31" s="19" t="s">
        <v>14</v>
      </c>
      <c r="H31" s="19">
        <v>800</v>
      </c>
      <c r="I31" s="20">
        <v>0.075</v>
      </c>
      <c r="J31" s="21">
        <f t="shared" si="1"/>
        <v>60</v>
      </c>
    </row>
    <row r="32" ht="16.5" spans="1:10">
      <c r="A32" s="12"/>
      <c r="B32" s="13"/>
      <c r="C32" s="14"/>
      <c r="D32" s="15"/>
      <c r="E32" s="16"/>
      <c r="F32" s="17"/>
      <c r="G32" s="19" t="s">
        <v>105</v>
      </c>
      <c r="H32" s="19">
        <v>800</v>
      </c>
      <c r="I32" s="20">
        <v>0.15</v>
      </c>
      <c r="J32" s="21">
        <f t="shared" si="1"/>
        <v>120</v>
      </c>
    </row>
    <row r="33" ht="16.5" spans="1:10">
      <c r="A33" s="12"/>
      <c r="B33" s="22">
        <v>45994</v>
      </c>
      <c r="C33" s="14"/>
      <c r="D33" s="15"/>
      <c r="E33" s="16"/>
      <c r="F33" s="17"/>
      <c r="G33" s="19" t="s">
        <v>88</v>
      </c>
      <c r="H33" s="19">
        <v>5600</v>
      </c>
      <c r="I33" s="20">
        <v>0.035</v>
      </c>
      <c r="J33" s="21">
        <f t="shared" si="1"/>
        <v>196</v>
      </c>
    </row>
    <row r="34" ht="16.5" spans="1:10">
      <c r="A34" s="12"/>
      <c r="B34" s="22">
        <v>45994</v>
      </c>
      <c r="C34" s="14"/>
      <c r="D34" s="15"/>
      <c r="E34" s="16"/>
      <c r="F34" s="17"/>
      <c r="G34" s="19" t="s">
        <v>92</v>
      </c>
      <c r="H34" s="19">
        <v>800</v>
      </c>
      <c r="I34" s="20">
        <v>0.03</v>
      </c>
      <c r="J34" s="21">
        <f t="shared" si="1"/>
        <v>24</v>
      </c>
    </row>
    <row r="35" ht="16.5" spans="1:10">
      <c r="A35" s="12"/>
      <c r="B35" s="13">
        <v>45994</v>
      </c>
      <c r="C35" s="14"/>
      <c r="D35" s="15"/>
      <c r="E35" s="16"/>
      <c r="F35" s="17"/>
      <c r="G35" s="19" t="s">
        <v>93</v>
      </c>
      <c r="H35" s="19">
        <v>840</v>
      </c>
      <c r="I35" s="20">
        <v>0.85</v>
      </c>
      <c r="J35" s="21">
        <f t="shared" si="1"/>
        <v>714</v>
      </c>
    </row>
    <row r="37" spans="1:10">
      <c r="I37" s="29" t="s">
        <v>83</v>
      </c>
      <c r="J37" s="1">
        <f>SUM(J3:J36)</f>
        <v>21515.185</v>
      </c>
    </row>
    <row r="40" spans="1:10">
      <c r="H40" s="25" t="s">
        <v>109</v>
      </c>
    </row>
  </sheetData>
  <autoFilter xmlns:etc="http://www.wps.cn/officeDocument/2017/etCustomData" ref="A1:J35" etc:filterBottomFollowUsedRange="0">
    <extLst/>
  </autoFilter>
  <mergeCells count="37">
    <mergeCell ref="A1:J1"/>
    <mergeCell ref="A3:A7"/>
    <mergeCell ref="A8:A12"/>
    <mergeCell ref="A13:A17"/>
    <mergeCell ref="A18:A22"/>
    <mergeCell ref="A24:A29"/>
    <mergeCell ref="A30:A35"/>
    <mergeCell ref="B3:B4"/>
    <mergeCell ref="B8:B9"/>
    <mergeCell ref="B13:B14"/>
    <mergeCell ref="B18:B19"/>
    <mergeCell ref="B24:B26"/>
    <mergeCell ref="B30:B32"/>
    <mergeCell ref="C3:C7"/>
    <mergeCell ref="C8:C12"/>
    <mergeCell ref="C13:C17"/>
    <mergeCell ref="C18:C22"/>
    <mergeCell ref="C24:C29"/>
    <mergeCell ref="C30:C35"/>
    <mergeCell ref="D3:D7"/>
    <mergeCell ref="D8:D12"/>
    <mergeCell ref="D13:D17"/>
    <mergeCell ref="D18:D22"/>
    <mergeCell ref="D24:D29"/>
    <mergeCell ref="D30:D35"/>
    <mergeCell ref="E3:E7"/>
    <mergeCell ref="E8:E12"/>
    <mergeCell ref="E13:E17"/>
    <mergeCell ref="E18:E22"/>
    <mergeCell ref="E24:E29"/>
    <mergeCell ref="E30:E35"/>
    <mergeCell ref="F3:F7"/>
    <mergeCell ref="F8:F12"/>
    <mergeCell ref="F13:F17"/>
    <mergeCell ref="F18:F22"/>
    <mergeCell ref="F24:F29"/>
    <mergeCell ref="F30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16" sqref="H16"/>
    </sheetView>
  </sheetViews>
  <sheetFormatPr defaultColWidth="8.72727272727273" defaultRowHeight="14"/>
  <cols>
    <col min="1" max="2" width="15.3636363636364" style="1" customWidth="1"/>
    <col min="3" max="3" width="12.3636363636364" style="1" customWidth="1"/>
    <col min="4" max="4" width="11.8181818181818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3" t="s">
        <v>110</v>
      </c>
      <c r="B1" s="3"/>
      <c r="C1" s="4"/>
      <c r="D1" s="4"/>
      <c r="E1" s="5"/>
      <c r="F1" s="4"/>
      <c r="G1" s="4"/>
      <c r="H1" s="4"/>
      <c r="I1" s="4"/>
      <c r="J1" s="4"/>
    </row>
    <row r="2" s="2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s="1" customFormat="1" ht="16.5" spans="1:10">
      <c r="A3" s="12">
        <v>46027</v>
      </c>
      <c r="B3" s="13">
        <v>46040</v>
      </c>
      <c r="C3" s="14" t="s">
        <v>10</v>
      </c>
      <c r="D3" s="15">
        <v>45382</v>
      </c>
      <c r="E3" s="16" t="s">
        <v>111</v>
      </c>
      <c r="F3" s="17" t="s">
        <v>112</v>
      </c>
      <c r="G3" s="18" t="s">
        <v>113</v>
      </c>
      <c r="H3" s="19">
        <v>41020</v>
      </c>
      <c r="I3" s="20">
        <v>0.65</v>
      </c>
      <c r="J3" s="21">
        <f>H3*I3</f>
        <v>26663</v>
      </c>
    </row>
    <row r="4" s="1" customFormat="1" ht="16.5" spans="1:10">
      <c r="A4" s="12"/>
      <c r="B4" s="13"/>
      <c r="C4" s="14"/>
      <c r="D4" s="15"/>
      <c r="E4" s="16"/>
      <c r="F4" s="17"/>
      <c r="G4" s="19" t="s">
        <v>14</v>
      </c>
      <c r="H4" s="19">
        <v>41020</v>
      </c>
      <c r="I4" s="20">
        <v>0.075</v>
      </c>
      <c r="J4" s="21">
        <f>H4*I4</f>
        <v>3076.5</v>
      </c>
    </row>
    <row r="5" s="1" customFormat="1" ht="16.5" spans="1:10">
      <c r="A5" s="12"/>
      <c r="B5" s="22">
        <v>46035</v>
      </c>
      <c r="C5" s="14"/>
      <c r="D5" s="15"/>
      <c r="E5" s="16"/>
      <c r="F5" s="17"/>
      <c r="G5" s="19" t="s">
        <v>114</v>
      </c>
      <c r="H5" s="19">
        <f>25000*6</f>
        <v>150000</v>
      </c>
      <c r="I5" s="20">
        <v>0.035</v>
      </c>
      <c r="J5" s="21">
        <f t="shared" ref="J5:J14" si="0">H5*I5</f>
        <v>5250</v>
      </c>
    </row>
    <row r="6" s="1" customFormat="1" ht="16.5" spans="1:10">
      <c r="A6" s="12"/>
      <c r="B6" s="23"/>
      <c r="C6" s="14"/>
      <c r="D6" s="15"/>
      <c r="E6" s="16"/>
      <c r="F6" s="17"/>
      <c r="G6" s="19" t="s">
        <v>115</v>
      </c>
      <c r="H6" s="19">
        <f>16020*7</f>
        <v>112140</v>
      </c>
      <c r="I6" s="20">
        <v>0.035</v>
      </c>
      <c r="J6" s="21">
        <f t="shared" si="0"/>
        <v>3924.9</v>
      </c>
    </row>
    <row r="7" s="1" customFormat="1" ht="16.5" spans="1:10">
      <c r="A7" s="12"/>
      <c r="B7" s="22">
        <v>46035</v>
      </c>
      <c r="C7" s="14"/>
      <c r="D7" s="15"/>
      <c r="E7" s="16"/>
      <c r="F7" s="17"/>
      <c r="G7" s="19" t="s">
        <v>116</v>
      </c>
      <c r="H7" s="19">
        <f>88000-47200</f>
        <v>40800</v>
      </c>
      <c r="I7" s="24">
        <v>0.58</v>
      </c>
      <c r="J7" s="21">
        <f t="shared" si="0"/>
        <v>23664</v>
      </c>
    </row>
    <row r="8" s="1" customFormat="1" ht="16.5" spans="1:10">
      <c r="A8" s="12"/>
      <c r="B8" s="23"/>
      <c r="C8" s="14"/>
      <c r="D8" s="15"/>
      <c r="E8" s="16"/>
      <c r="F8" s="17"/>
      <c r="G8" s="19" t="s">
        <v>116</v>
      </c>
      <c r="H8" s="19">
        <v>220</v>
      </c>
      <c r="I8" s="24">
        <v>0.58</v>
      </c>
      <c r="J8" s="21">
        <f t="shared" si="0"/>
        <v>127.6</v>
      </c>
    </row>
    <row r="9" s="1" customFormat="1" ht="16.5" spans="1:10">
      <c r="A9" s="12"/>
      <c r="B9" s="13">
        <v>46036</v>
      </c>
      <c r="C9" s="14"/>
      <c r="D9" s="15"/>
      <c r="E9" s="16"/>
      <c r="F9" s="17"/>
      <c r="G9" s="19" t="s">
        <v>117</v>
      </c>
      <c r="H9" s="19">
        <v>41020</v>
      </c>
      <c r="I9" s="20">
        <v>0.075</v>
      </c>
      <c r="J9" s="21">
        <f t="shared" si="0"/>
        <v>3076.5</v>
      </c>
    </row>
    <row r="10" s="1" customFormat="1" ht="16.5" spans="1:10">
      <c r="A10" s="12"/>
      <c r="B10" s="13"/>
      <c r="C10" s="14"/>
      <c r="D10" s="15"/>
      <c r="E10" s="16"/>
      <c r="F10" s="17"/>
      <c r="G10" s="19" t="s">
        <v>118</v>
      </c>
      <c r="H10" s="19">
        <v>41020</v>
      </c>
      <c r="I10" s="20">
        <v>0.075</v>
      </c>
      <c r="J10" s="21">
        <f t="shared" si="0"/>
        <v>3076.5</v>
      </c>
    </row>
    <row r="13" s="1" customFormat="1" spans="1:10">
      <c r="I13" s="1" t="s">
        <v>83</v>
      </c>
      <c r="J13" s="1">
        <f>SUM(J3:J12)</f>
        <v>68859</v>
      </c>
    </row>
    <row r="16" s="1" customFormat="1" spans="1:10">
      <c r="H16" s="25" t="s">
        <v>109</v>
      </c>
    </row>
  </sheetData>
  <autoFilter xmlns:etc="http://www.wps.cn/officeDocument/2017/etCustomData" ref="A1:J10" etc:filterBottomFollowUsedRange="0">
    <extLst/>
  </autoFilter>
  <mergeCells count="10">
    <mergeCell ref="A1:J1"/>
    <mergeCell ref="A3:A10"/>
    <mergeCell ref="B3:B4"/>
    <mergeCell ref="B5:B6"/>
    <mergeCell ref="B7:B8"/>
    <mergeCell ref="B9:B10"/>
    <mergeCell ref="C3:C10"/>
    <mergeCell ref="D3:D10"/>
    <mergeCell ref="E3:E10"/>
    <mergeCell ref="F3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2025-1新海通已开票</vt:lpstr>
      <vt:lpstr>2025-3月已开票</vt:lpstr>
      <vt:lpstr>2025-4月已开票 </vt:lpstr>
      <vt:lpstr>2025.11-已开未付</vt:lpstr>
      <vt:lpstr>2025.12</vt:lpstr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2026-01-27T06:41:11Z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