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6" activeTab="8"/>
  </bookViews>
  <sheets>
    <sheet name="2025-1新海通已开票" sheetId="20" state="hidden" r:id="rId1"/>
    <sheet name="2025-3月已开票" sheetId="21" state="hidden" r:id="rId2"/>
    <sheet name="2025-4月已开票 " sheetId="22" state="hidden" r:id="rId3"/>
    <sheet name="8月-已开已付" sheetId="27" state="hidden" r:id="rId4"/>
    <sheet name="9月-已开已付" sheetId="28" state="hidden" r:id="rId5"/>
    <sheet name="10月-已开已付" sheetId="29" state="hidden" r:id="rId6"/>
    <sheet name="2025.11-已开未付" sheetId="30" r:id="rId7"/>
    <sheet name="2025.12" sheetId="31" r:id="rId8"/>
    <sheet name="2026.1" sheetId="33" r:id="rId9"/>
  </sheets>
  <definedNames>
    <definedName name="_xlnm._FilterDatabase" localSheetId="0" hidden="1">'2025-1新海通已开票'!$A$2:$I$50</definedName>
    <definedName name="_xlnm._FilterDatabase" localSheetId="1" hidden="1">'2025-3月已开票'!$A$2:$I$21</definedName>
    <definedName name="_xlnm._FilterDatabase" localSheetId="2" hidden="1">'2025-4月已开票 '!$A$2:$I$25</definedName>
    <definedName name="_xlnm._FilterDatabase" localSheetId="3" hidden="1">'8月-已开已付'!$A$2:$J$10</definedName>
    <definedName name="_xlnm._FilterDatabase" localSheetId="4" hidden="1">'9月-已开已付'!$A$1:$J$23</definedName>
    <definedName name="_xlnm._FilterDatabase" localSheetId="5" hidden="1">'10月-已开已付'!$A$1:$J$20</definedName>
    <definedName name="_xlnm._FilterDatabase" localSheetId="6" hidden="1">'2025.11-已开未付'!$A$1:$J$23</definedName>
    <definedName name="_xlnm._FilterDatabase" localSheetId="7" hidden="1">'2025.12'!$A$1:$J$50</definedName>
    <definedName name="_xlnm._FilterDatabase" localSheetId="8" hidden="1">'2026.1'!$A$1:$J$43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<sst xmlns="http://schemas.openxmlformats.org/spreadsheetml/2006/main" count="547" uniqueCount="190">
  <si>
    <t>海利德2025对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</si>
  <si>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</si>
  <si>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</si>
  <si>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</si>
  <si>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</si>
  <si>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</si>
  <si>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</si>
  <si>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</si>
  <si>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</si>
  <si>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</si>
  <si>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</si>
  <si>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RBSKHLD012
宁波万绅</t>
  </si>
  <si>
    <t>DIONISIO 0543-714-716/800/902
Cambodia 女裙 样单</t>
  </si>
  <si>
    <t>白色吊牌HPBCGEN001-60*95mm</t>
  </si>
  <si>
    <t>黑色吊绳 MRBCGEN004-320*1.5mm</t>
  </si>
  <si>
    <t>白色缎带洗标CLBCGEN003*4页-60*25mm（加页码）</t>
  </si>
  <si>
    <t>白色缎带洗标CLBCGEN003*1页-60*25mm（加页码）</t>
  </si>
  <si>
    <t>白织标-55*10mm
BERSHKA_LABEL_WHITE_07B(BKWOL24005)</t>
  </si>
  <si>
    <t>RBSKHLD014
宁波万绅</t>
  </si>
  <si>
    <t>CASTOR 0560-714-106/251/800
Cambodia 女裙 样单</t>
  </si>
  <si>
    <t>白色缎带洗标CLBCGEN003*6页-60*25mm（加页码）</t>
  </si>
  <si>
    <t>RBSKHLD018
宁波万绅</t>
  </si>
  <si>
    <t>BLONDETTE 0977-714-251/800/505
Cambodia 女下 样单</t>
  </si>
  <si>
    <t>白色缎带洗标CLBCGEN003*1页-60*25mm（加页码）-条码页</t>
  </si>
  <si>
    <t>白色缎带洗标CLBCGEN003*5页-60*25mm（加页码）-除条码页</t>
  </si>
  <si>
    <t>白色织标WLBCGEN020(06B）-85*20mm</t>
  </si>
  <si>
    <t>/</t>
  </si>
  <si>
    <t>RBSKHLD023
宁波万绅</t>
  </si>
  <si>
    <t>CASTOR 0560-714-106/251/800
Cambodia 女裙 改价重做</t>
  </si>
  <si>
    <t>RBSKHLD017
新海通</t>
  </si>
  <si>
    <t>BLONDETTE 0977-714-251/800/505
Cambodia 女下</t>
  </si>
  <si>
    <t>0977-714返工费1254美金（我们承担80%）</t>
  </si>
  <si>
    <t>（折算人民币8298.07）</t>
  </si>
  <si>
    <t>RBSKHLD022
新海通</t>
  </si>
  <si>
    <t>RBSKHLD024
新海通</t>
  </si>
  <si>
    <t>CASTOR 0560-714-106/251/800
Cambodia 女裙 改价重做2</t>
  </si>
  <si>
    <t>BLONDETTE 0977-714-251/800/505
Cambodia 女下 补</t>
  </si>
  <si>
    <t>RBSKHLD025
新海通</t>
  </si>
  <si>
    <t>DIONISIO 0543-714-716/800/902
Cambodia 女裙 补</t>
  </si>
  <si>
    <r>
      <rPr>
        <b/>
        <u/>
        <sz val="11"/>
        <color theme="1"/>
        <rFont val="微软雅黑"/>
        <charset val="134"/>
      </rPr>
      <t xml:space="preserve">RBSKHLD026
</t>
    </r>
    <r>
      <rPr>
        <b/>
        <sz val="11"/>
        <color theme="1"/>
        <rFont val="微软雅黑"/>
        <charset val="134"/>
      </rPr>
      <t>新海通</t>
    </r>
  </si>
  <si>
    <t>价格贴：红 BKSKR24002 蓝 BKSKR24001</t>
  </si>
  <si>
    <t>RBSKHLD027
新海通</t>
  </si>
  <si>
    <t>CASTOR 0560-714-106
Cambodia 女裙 改价补</t>
  </si>
  <si>
    <t>RBSKHLD011
新海通</t>
  </si>
  <si>
    <t>DIONISIO 0543-714-716/800/902
Cambodia 女裙</t>
  </si>
  <si>
    <t>RBSKHLD013
新海通</t>
  </si>
  <si>
    <t>CASTOR 0560-714-106/251/800
Cambodia 女裙</t>
  </si>
  <si>
    <t>TT</t>
  </si>
  <si>
    <t>扣除</t>
  </si>
  <si>
    <t>合计</t>
  </si>
  <si>
    <t>RBSKHLD029
新海通</t>
  </si>
  <si>
    <t>DIONISIO 0543-725-716/800/902
Cambodia 女连衣裙 第一批</t>
  </si>
  <si>
    <t>白色缎带洗标CLBCGEN003*5页-60*25mm（加页码）</t>
  </si>
  <si>
    <t>RBSKHLD030
万绅</t>
  </si>
  <si>
    <t>DIONISIO 0543-725-716/800/902
Cambodia 女连衣裙 样单</t>
  </si>
  <si>
    <t>白色缎带洗标CLBCGEN003*1页-60*25mm（加页码）条码页</t>
  </si>
  <si>
    <t>白色缎带洗标CLBCGEN003*4页-60*25mm（加页码）除条码页</t>
  </si>
  <si>
    <t>RBSKHLD033
万绅</t>
  </si>
  <si>
    <t>VUTI 8627-714-251/802
Cambodia 男上 样单
ZALA+常规</t>
  </si>
  <si>
    <t>白色吊牌HPBCGEN001-60*95mm-ZALA</t>
  </si>
  <si>
    <t>白色缎带洗标CLBCGEN003*3页-60*25mm（加页码）除条码页</t>
  </si>
  <si>
    <t>RBSKHLD038
新海通</t>
  </si>
  <si>
    <t>DIONISIO 0543-725-716/800/902
Cambodia 女连衣裙 补</t>
  </si>
  <si>
    <t>76234
76235</t>
  </si>
  <si>
    <r>
      <rPr>
        <b/>
        <u/>
        <sz val="11"/>
        <color theme="1"/>
        <rFont val="微软雅黑"/>
        <charset val="134"/>
      </rPr>
      <t xml:space="preserve">RBSKHLD032
</t>
    </r>
    <r>
      <rPr>
        <b/>
        <sz val="11"/>
        <color theme="1"/>
        <rFont val="微软雅黑"/>
        <charset val="134"/>
      </rPr>
      <t>新海通</t>
    </r>
  </si>
  <si>
    <t>VUTI 8627-714-251/802
Cambodia 男上</t>
  </si>
  <si>
    <t>白色缎带洗标CLBCGEN003*4页-60*25mm（加页码）条码页</t>
  </si>
  <si>
    <r>
      <rPr>
        <b/>
        <u/>
        <sz val="11"/>
        <color theme="1"/>
        <rFont val="微软雅黑"/>
        <charset val="134"/>
      </rPr>
      <t xml:space="preserve">RBSKHLD034
</t>
    </r>
    <r>
      <rPr>
        <b/>
        <sz val="11"/>
        <color theme="1"/>
        <rFont val="微软雅黑"/>
        <charset val="134"/>
      </rPr>
      <t>新海通</t>
    </r>
  </si>
  <si>
    <t>DIONISIO 0543-725-716/800/902
Cambodia 女连衣裙 第二批</t>
  </si>
  <si>
    <r>
      <rPr>
        <b/>
        <u/>
        <sz val="11"/>
        <color theme="1"/>
        <rFont val="微软雅黑"/>
        <charset val="134"/>
      </rPr>
      <t xml:space="preserve">RBSKHLD040
</t>
    </r>
    <r>
      <rPr>
        <b/>
        <sz val="11"/>
        <color theme="1"/>
        <rFont val="微软雅黑"/>
        <charset val="134"/>
      </rPr>
      <t>新海通</t>
    </r>
  </si>
  <si>
    <t>DIONISIO 0543-725-600
Cambodia 女连衣裙 第三批</t>
  </si>
  <si>
    <r>
      <rPr>
        <b/>
        <u/>
        <sz val="11"/>
        <color theme="1"/>
        <rFont val="微软雅黑"/>
        <charset val="134"/>
      </rPr>
      <t xml:space="preserve">RBSKHLD047
</t>
    </r>
    <r>
      <rPr>
        <b/>
        <sz val="11"/>
        <color theme="1"/>
        <rFont val="微软雅黑"/>
        <charset val="134"/>
      </rPr>
      <t>万绅</t>
    </r>
  </si>
  <si>
    <t>DIONISIO 0543-725-600
Cambodia 女连衣裙样单</t>
  </si>
  <si>
    <t>海利得2025对 账 单-Recall</t>
  </si>
  <si>
    <t>出货日期</t>
  </si>
  <si>
    <t>RHLDBSK002
鑫登</t>
  </si>
  <si>
    <t>CASTOR 0560-719-251/800
Made in China 女裙 翻8</t>
  </si>
  <si>
    <t>84796（8.26）</t>
  </si>
  <si>
    <t>RHLDBSK006
鑫登</t>
  </si>
  <si>
    <t>ECUALIZER 6044-714-462/800
Made in China 女吊带裙</t>
  </si>
  <si>
    <t>白织标-55*10mmBERSHKA_LABEL_WHITE_07B(BKWOL24005)</t>
  </si>
  <si>
    <t>已开票</t>
  </si>
  <si>
    <t>已付</t>
  </si>
  <si>
    <t>86052（9.9）</t>
  </si>
  <si>
    <t>RHLDBSK011
鑫登</t>
  </si>
  <si>
    <t>ECUAL SFA 6044-222-462/800
Made in China 女吊带裙</t>
  </si>
  <si>
    <t>8.25+8.27</t>
  </si>
  <si>
    <t>88124（9.19）</t>
  </si>
  <si>
    <t>RHLDBSK012
鑫登</t>
  </si>
  <si>
    <t>RAMBO 5606-714-462/800
Made in China 女吊带裙</t>
  </si>
  <si>
    <t>白色缎带洗标CLBCGEN003*7页-60*25mm（加页码）</t>
  </si>
  <si>
    <t>补单</t>
  </si>
  <si>
    <t>RHLDBSK013
鑫登</t>
  </si>
  <si>
    <t>ECUALIZER 6044-714-462/800
Made in China 女吊带裙
补单</t>
  </si>
  <si>
    <t>RHLDBSK015
鑫登</t>
  </si>
  <si>
    <t>ECUAL SFA 6044-222-462/800
Made in China 女吊带裙
补单</t>
  </si>
  <si>
    <t>RHLDBSK022
鑫登</t>
  </si>
  <si>
    <t>RAMBO 5606-714-462/800
Made in China 女吊带裙
补单</t>
  </si>
  <si>
    <t>合计：</t>
  </si>
  <si>
    <t>90596（10.24）</t>
  </si>
  <si>
    <t>RHLDBSK024
鑫登</t>
  </si>
  <si>
    <t>COCOBODY 8917-450-717/800
Made in China 女连体衣 ZALA</t>
  </si>
  <si>
    <t>40757(10.24)</t>
  </si>
  <si>
    <t>RHLDBSK025
鑫登</t>
  </si>
  <si>
    <t>FARGOLAC 0045-714-700
China 女吊带裙 RFID</t>
  </si>
  <si>
    <t>白色吊牌HPBCRFI001-60*95mm-RFID LOGO</t>
  </si>
  <si>
    <t>白色挂耳LPBCGEN001-8*13mm</t>
  </si>
  <si>
    <t>WLBCRFI013 RFID 白织标-65*20mm</t>
  </si>
  <si>
    <t>40837
（10.24）</t>
  </si>
  <si>
    <t>RHLDBSK027
鑫登</t>
  </si>
  <si>
    <t>FARGOLASF 0045-222-700
China 女吊带裙 RFID</t>
  </si>
  <si>
    <t>WLBCRFI013 RFID 白织标-65*20mm-补XS.S</t>
  </si>
  <si>
    <t>RHLDBSK029
鑫登</t>
  </si>
  <si>
    <t>COCOBODY 8917-450-717
Made in China 女连体衣 ZALA 补单</t>
  </si>
  <si>
    <t>白色吊牌HPBCGEN001-60*95mm-ZALA-717色</t>
  </si>
  <si>
    <t>白色缎带洗标CLBCGEN003*4页-60*25mm（加页码）-旧版717色</t>
  </si>
  <si>
    <t>MP贴纸101.6*38.1mm（热胶）BKSKR24011</t>
  </si>
  <si>
    <t>RHLDBSK028
鑫登</t>
  </si>
  <si>
    <t>TITANIC 8904-714-800 China 女上 rfid
翻单1</t>
  </si>
  <si>
    <t>白色缎带芯片洗标CLBCRFI001-60*25mm-RFID</t>
  </si>
  <si>
    <t>92107（11.21）</t>
  </si>
  <si>
    <t>RHLDBSK033
鑫登</t>
  </si>
  <si>
    <t>TITANIC 8904-714-717 China 女上 rfid
翻单2</t>
  </si>
  <si>
    <t>91165/91498（11.21）</t>
  </si>
  <si>
    <t>RHLDBSK036
鑫登</t>
  </si>
  <si>
    <t>TITANIC 8904-714-717/800 
China 女上 rfid
翻单3</t>
  </si>
  <si>
    <t>42029（11.28）</t>
  </si>
  <si>
    <t>RHLDBSK039
鑫登</t>
  </si>
  <si>
    <t>DOLPH 1161-777-600/712
China 女连衣裙 RFID</t>
  </si>
  <si>
    <t>白色缎带空白标 BKKBXM24002（60*25mm）</t>
  </si>
  <si>
    <t>43455（12.19）</t>
  </si>
  <si>
    <t>RHLDBSK038
鑫登</t>
  </si>
  <si>
    <t>SHREK 1017-714-606/630/800
China 女吊带裙 RFID</t>
  </si>
  <si>
    <t>92326（12.12）</t>
  </si>
  <si>
    <t>RHLDBSK045
鑫登</t>
  </si>
  <si>
    <t>MILLONAIRE 5596-729-144/250
China 女连衣裙 rfid</t>
  </si>
  <si>
    <t>43118/41467（12.12）</t>
  </si>
  <si>
    <t>RHLDBSK046
鑫登</t>
  </si>
  <si>
    <t>SHREK 1017-714-606/630/800
China 女吊带裙 RFID
第二批</t>
  </si>
  <si>
    <t>44429（1.2）</t>
  </si>
  <si>
    <t>RHLDBSK050
鑫登</t>
  </si>
  <si>
    <t>TODD 1190-714-800/830/406/906
China 女吊带裙 rfid</t>
  </si>
  <si>
    <t>RHLDBSK053
鑫登</t>
  </si>
  <si>
    <t>SHREK 1017-714-606/800
China 女吊带裙 RFID
 MP</t>
  </si>
  <si>
    <t>白色吊牌HPBCRFI001-60*95mm-RFID LOGO-MP</t>
  </si>
  <si>
    <t>44273（12.26）</t>
  </si>
  <si>
    <t>RHLDBSK056
鑫登</t>
  </si>
  <si>
    <t>TODD 1190-714-800/830
China 女吊带裙 rfid
翻单1-MP</t>
  </si>
  <si>
    <t>42286（12.26）</t>
  </si>
  <si>
    <t>RHLDBSK059
鑫登</t>
  </si>
  <si>
    <t>TODD 1190-714-800/830/406/906
China 女吊带裙 rfid
第二批</t>
  </si>
  <si>
    <t>43362/43119</t>
  </si>
  <si>
    <t>RHLDBSK062
鑫登</t>
  </si>
  <si>
    <t>SHREK 1017-714-606/630/800/675
China 女吊带裙 RFID
第三批</t>
  </si>
  <si>
    <t>44270（1.2）</t>
  </si>
  <si>
    <t>RHLDBSK063
鑫登</t>
  </si>
  <si>
    <t>SHREK 1017-714-675
China 女吊带裙 RFID
 MP翻单1</t>
  </si>
  <si>
    <t>1.16申请开票中</t>
  </si>
  <si>
    <t>海利得-鑫登 2026对 账 单-Recall</t>
  </si>
  <si>
    <t>41691/43788</t>
  </si>
  <si>
    <t>RHLDBSK066
鑫登</t>
  </si>
  <si>
    <t>SHREK 1017-714-606/630/800/675
China 女吊带裙 RFID
第四批</t>
  </si>
  <si>
    <t>44414（1.16）</t>
  </si>
  <si>
    <t>RHLDBSK067
鑫登</t>
  </si>
  <si>
    <t>MARMOL 1473-714-403
China 女连衣裙 RFID</t>
  </si>
  <si>
    <t>白色吊牌HPBCGEN011-60*95mm-RFID LOGO-新版</t>
  </si>
  <si>
    <t>44411（1.16）</t>
  </si>
  <si>
    <t>RHLDBSK068
鑫登</t>
  </si>
  <si>
    <t>PISTOLA 1472-714-406/710
China 女上衣 RFID</t>
  </si>
  <si>
    <t>RHLDBSK072
鑫登</t>
  </si>
  <si>
    <t>SHREK 1017-714-606/630/800/675
China 女吊带裙 RFID
补单</t>
  </si>
  <si>
    <t>白色缎带洗标CLBCGEN003*5页-60*25mm（加页码）-630/675补做</t>
  </si>
  <si>
    <t>RHLDBSK075
鑫登</t>
  </si>
  <si>
    <t>TOPLACE 1587-714-251/982
China 女珠片上衣 RFID</t>
  </si>
  <si>
    <t>蓝黑吊牌HPBCRFI005（BKHTP24007）120*45mm（背面黑压印）-RFID LOGO</t>
  </si>
  <si>
    <t>白色缎带洗标CLBCGEN003*6页-60*25mm（加页码）-251色</t>
  </si>
  <si>
    <t>白色缎带洗标CLBCGEN003*7页-60*25mm（加页码）-982色</t>
  </si>
  <si>
    <t>白色缎带芯片洗标CLBCRFI001-60*25mm</t>
  </si>
  <si>
    <t>蓝黑织标WLBCGEN028（BKWOL24025）-48*16mm</t>
  </si>
  <si>
    <t>蓝黑尺码标WLBCGEN033（BKWOL24026）-14*15mm</t>
  </si>
  <si>
    <t>RHLDBSK078
鑫登</t>
  </si>
  <si>
    <t>MARMOL 1473-714-406
China 女连衣裙 RFID
补单</t>
  </si>
  <si>
    <t>RHLDBSK079
鑫登</t>
  </si>
  <si>
    <t>PISTOLA 1472-714-406
China 女上衣 RFID
补单</t>
  </si>
  <si>
    <t>白色缎带洗标CLBCGEN003*5页-60*25mm（加页码）-406色</t>
  </si>
  <si>
    <t>白色缎带洗标CLBCGEN003*5页-60*25mm（加页码）-第3.4页</t>
  </si>
  <si>
    <t>47810（2.10）</t>
  </si>
  <si>
    <t>RHLDBSK080
鑫登</t>
  </si>
  <si>
    <t>PISTOLA 1472-777-300
China 女上衣 RFID</t>
  </si>
  <si>
    <t>1.27申请开票中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</si>
</sst>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0;&quot;￥&quot;\-#,##0.0000"/>
    <numFmt numFmtId="181" formatCode="0_ "/>
    <numFmt numFmtId="182" formatCode="0.0000_);[Red]\(0.0000\)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72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5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>
      <alignment horizontal="center" vertical="center"/>
    </xf>
    <xf numFmtId="0" fontId="37" fillId="0" borderId="0">
      <alignment horizontal="center" vertical="center"/>
    </xf>
    <xf numFmtId="0" fontId="37" fillId="0" borderId="0">
      <alignment horizontal="center"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horizontal="center" vertical="center"/>
    </xf>
  </cellStyleXfs>
  <cellXfs count="1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81" fontId="9" fillId="0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17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179" fontId="8" fillId="0" borderId="2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80" fontId="9" fillId="0" borderId="2" xfId="0" applyNumberFormat="1" applyFont="1" applyFill="1" applyBorder="1" applyAlignment="1">
      <alignment horizontal="center" vertical="center"/>
    </xf>
    <xf numFmtId="179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179" fontId="7" fillId="3" borderId="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80" fontId="9" fillId="3" borderId="1" xfId="0" applyNumberFormat="1" applyFont="1" applyFill="1" applyBorder="1" applyAlignment="1">
      <alignment horizontal="center" vertical="center"/>
    </xf>
    <xf numFmtId="177" fontId="10" fillId="3" borderId="1" xfId="0" applyNumberFormat="1" applyFont="1" applyFill="1" applyBorder="1" applyAlignment="1">
      <alignment horizontal="center" vertical="center"/>
    </xf>
    <xf numFmtId="179" fontId="7" fillId="3" borderId="4" xfId="0" applyNumberFormat="1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/>
    </xf>
    <xf numFmtId="14" fontId="7" fillId="3" borderId="4" xfId="0" applyNumberFormat="1" applyFont="1" applyFill="1" applyBorder="1" applyAlignment="1">
      <alignment horizontal="center" vertical="center" wrapText="1"/>
    </xf>
    <xf numFmtId="180" fontId="7" fillId="3" borderId="1" xfId="0" applyNumberFormat="1" applyFont="1" applyFill="1" applyBorder="1" applyAlignment="1">
      <alignment horizontal="center" vertical="center"/>
    </xf>
    <xf numFmtId="179" fontId="7" fillId="3" borderId="1" xfId="0" applyNumberFormat="1" applyFont="1" applyFill="1" applyBorder="1" applyAlignment="1">
      <alignment horizontal="center" vertical="center"/>
    </xf>
    <xf numFmtId="14" fontId="7" fillId="3" borderId="3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79" fontId="7" fillId="3" borderId="2" xfId="0" applyNumberFormat="1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180" fontId="9" fillId="3" borderId="2" xfId="0" applyNumberFormat="1" applyFont="1" applyFill="1" applyBorder="1" applyAlignment="1">
      <alignment horizontal="center" vertical="center"/>
    </xf>
    <xf numFmtId="179" fontId="7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 vertical="center"/>
    </xf>
    <xf numFmtId="0" fontId="12" fillId="3" borderId="0" xfId="0" applyFont="1" applyFill="1">
      <alignment vertical="center"/>
    </xf>
    <xf numFmtId="179" fontId="7" fillId="3" borderId="4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82" fontId="1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82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82" fontId="10" fillId="0" borderId="2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82" fontId="10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4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82" fontId="15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4" fontId="10" fillId="4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182" fontId="10" fillId="4" borderId="1" xfId="0" applyNumberFormat="1" applyFont="1" applyFill="1" applyBorder="1" applyAlignment="1">
      <alignment horizontal="center" vertical="center"/>
    </xf>
    <xf numFmtId="177" fontId="10" fillId="4" borderId="1" xfId="0" applyNumberFormat="1" applyFont="1" applyFill="1" applyBorder="1" applyAlignment="1">
      <alignment horizontal="center" vertical="center"/>
    </xf>
    <xf numFmtId="14" fontId="10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14" fontId="10" fillId="4" borderId="4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workbookViewId="0">
      <selection activeCell="E10" sqref="E10:E17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6.0909090909091" customWidth="1"/>
    <col min="7" max="7" width="15.3636363636364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1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9</v>
      </c>
    </row>
    <row r="3" s="1" customFormat="1" customHeight="1" spans="1:9">
      <c r="A3" s="96">
        <v>45623</v>
      </c>
      <c r="B3" s="97" t="s">
        <v>10</v>
      </c>
      <c r="C3" s="97">
        <v>15995</v>
      </c>
      <c r="D3" s="113" t="s">
        <v>11</v>
      </c>
      <c r="E3" s="94" t="s">
        <v>12</v>
      </c>
      <c r="F3" s="88" t="s">
        <v>13</v>
      </c>
      <c r="G3" s="84">
        <v>110</v>
      </c>
      <c r="H3" s="89">
        <v>0.21</v>
      </c>
      <c r="I3" s="20">
        <v>23.1</v>
      </c>
    </row>
    <row r="4" s="1" customFormat="1" customHeight="1" spans="1:9">
      <c r="A4" s="114"/>
      <c r="B4" s="115"/>
      <c r="C4" s="115"/>
      <c r="D4" s="116"/>
      <c r="E4" s="95"/>
      <c r="F4" s="84" t="s">
        <v>14</v>
      </c>
      <c r="G4" s="84">
        <v>50</v>
      </c>
      <c r="H4" s="89">
        <v>0.075</v>
      </c>
      <c r="I4" s="20">
        <v>3.75</v>
      </c>
    </row>
    <row r="5" s="1" customFormat="1" customHeight="1" spans="1:9">
      <c r="A5" s="114"/>
      <c r="B5" s="115"/>
      <c r="C5" s="115"/>
      <c r="D5" s="116"/>
      <c r="E5" s="95"/>
      <c r="F5" s="88" t="s">
        <v>15</v>
      </c>
      <c r="G5" s="88">
        <v>480</v>
      </c>
      <c r="H5" s="89">
        <v>0.035</v>
      </c>
      <c r="I5" s="20">
        <v>16.8</v>
      </c>
    </row>
    <row r="6" s="1" customFormat="1" customHeight="1" spans="1:9">
      <c r="A6" s="114"/>
      <c r="B6" s="115"/>
      <c r="C6" s="115"/>
      <c r="D6" s="116"/>
      <c r="E6" s="95"/>
      <c r="F6" s="88" t="s">
        <v>16</v>
      </c>
      <c r="G6" s="88">
        <v>120</v>
      </c>
      <c r="H6" s="89">
        <v>0.035</v>
      </c>
      <c r="I6" s="20">
        <v>4.2</v>
      </c>
    </row>
    <row r="7" s="1" customFormat="1" customHeight="1" spans="1:9">
      <c r="A7" s="114"/>
      <c r="B7" s="115"/>
      <c r="C7" s="115"/>
      <c r="D7" s="116"/>
      <c r="E7" s="95"/>
      <c r="F7" s="88" t="s">
        <v>16</v>
      </c>
      <c r="G7" s="88">
        <v>30</v>
      </c>
      <c r="H7" s="89">
        <v>0.035</v>
      </c>
      <c r="I7" s="20">
        <v>1.05</v>
      </c>
    </row>
    <row r="8" s="1" customFormat="1" customHeight="1" spans="1:9">
      <c r="A8" s="114"/>
      <c r="B8" s="115"/>
      <c r="C8" s="115"/>
      <c r="D8" s="116"/>
      <c r="E8" s="95"/>
      <c r="F8" s="85" t="s">
        <v>17</v>
      </c>
      <c r="G8" s="84">
        <v>40</v>
      </c>
      <c r="H8" s="89">
        <v>0.075</v>
      </c>
      <c r="I8" s="20">
        <v>3</v>
      </c>
    </row>
    <row r="9" s="1" customFormat="1" customHeight="1" spans="1:9">
      <c r="A9" s="117"/>
      <c r="B9" s="118"/>
      <c r="C9" s="118"/>
      <c r="D9" s="119"/>
      <c r="E9" s="120"/>
      <c r="F9" s="85" t="s">
        <v>17</v>
      </c>
      <c r="G9" s="84">
        <v>100</v>
      </c>
      <c r="H9" s="89">
        <v>0.075</v>
      </c>
      <c r="I9" s="20">
        <v>7.5</v>
      </c>
    </row>
    <row r="10" s="1" customFormat="1" customHeight="1" spans="1:9">
      <c r="A10" s="83">
        <v>45624</v>
      </c>
      <c r="B10" s="84" t="s">
        <v>10</v>
      </c>
      <c r="C10" s="84">
        <v>16267</v>
      </c>
      <c r="D10" s="86" t="s">
        <v>18</v>
      </c>
      <c r="E10" s="87" t="s">
        <v>19</v>
      </c>
      <c r="F10" s="88" t="s">
        <v>13</v>
      </c>
      <c r="G10" s="84">
        <v>120</v>
      </c>
      <c r="H10" s="89">
        <v>0.21</v>
      </c>
      <c r="I10" s="20">
        <v>25.2</v>
      </c>
    </row>
    <row r="11" s="1" customFormat="1" customHeight="1" spans="1:9">
      <c r="A11" s="83"/>
      <c r="B11" s="84"/>
      <c r="C11" s="84"/>
      <c r="D11" s="90"/>
      <c r="E11" s="91"/>
      <c r="F11" s="84" t="s">
        <v>14</v>
      </c>
      <c r="G11" s="84">
        <v>50</v>
      </c>
      <c r="H11" s="89">
        <v>0.075</v>
      </c>
      <c r="I11" s="20">
        <v>3.75</v>
      </c>
    </row>
    <row r="12" s="1" customFormat="1" customHeight="1" spans="1:9">
      <c r="A12" s="83"/>
      <c r="B12" s="84"/>
      <c r="C12" s="84"/>
      <c r="D12" s="90"/>
      <c r="E12" s="91"/>
      <c r="F12" s="88" t="s">
        <v>20</v>
      </c>
      <c r="G12" s="88">
        <v>720</v>
      </c>
      <c r="H12" s="89">
        <v>0.035</v>
      </c>
      <c r="I12" s="20">
        <v>25.2</v>
      </c>
    </row>
    <row r="13" s="1" customFormat="1" customHeight="1" spans="1:9">
      <c r="A13" s="83"/>
      <c r="B13" s="84"/>
      <c r="C13" s="84"/>
      <c r="D13" s="90"/>
      <c r="E13" s="91"/>
      <c r="F13" s="88" t="s">
        <v>16</v>
      </c>
      <c r="G13" s="88">
        <v>120</v>
      </c>
      <c r="H13" s="89">
        <v>0.035</v>
      </c>
      <c r="I13" s="20">
        <v>4.2</v>
      </c>
    </row>
    <row r="14" s="1" customFormat="1" customHeight="1" spans="1:9">
      <c r="A14" s="83"/>
      <c r="B14" s="84"/>
      <c r="C14" s="84"/>
      <c r="D14" s="90"/>
      <c r="E14" s="91"/>
      <c r="F14" s="88" t="s">
        <v>16</v>
      </c>
      <c r="G14" s="88">
        <v>30</v>
      </c>
      <c r="H14" s="89">
        <v>0.035</v>
      </c>
      <c r="I14" s="20">
        <v>1.05</v>
      </c>
    </row>
    <row r="15" s="1" customFormat="1" customHeight="1" spans="1:9">
      <c r="A15" s="83"/>
      <c r="B15" s="84"/>
      <c r="C15" s="84"/>
      <c r="D15" s="90"/>
      <c r="E15" s="91"/>
      <c r="F15" s="85" t="s">
        <v>17</v>
      </c>
      <c r="G15" s="84">
        <v>50</v>
      </c>
      <c r="H15" s="89">
        <v>0.075</v>
      </c>
      <c r="I15" s="20">
        <v>3.75</v>
      </c>
    </row>
    <row r="16" s="1" customFormat="1" customHeight="1" spans="1:9">
      <c r="A16" s="83"/>
      <c r="B16" s="84"/>
      <c r="C16" s="84"/>
      <c r="D16" s="90"/>
      <c r="E16" s="91"/>
      <c r="F16" s="85" t="s">
        <v>17</v>
      </c>
      <c r="G16" s="84">
        <v>100</v>
      </c>
      <c r="H16" s="89">
        <v>0.075</v>
      </c>
      <c r="I16" s="20">
        <v>7.5</v>
      </c>
    </row>
    <row r="17" s="1" customFormat="1" customHeight="1" spans="1:10">
      <c r="A17" s="83"/>
      <c r="B17" s="84"/>
      <c r="C17" s="84"/>
      <c r="D17" s="90"/>
      <c r="E17" s="91"/>
      <c r="F17" s="85" t="s">
        <v>17</v>
      </c>
      <c r="G17" s="84">
        <v>30</v>
      </c>
      <c r="H17" s="89">
        <v>0.075</v>
      </c>
      <c r="I17" s="20">
        <v>2.25</v>
      </c>
    </row>
    <row r="18" s="1" customFormat="1" customHeight="1" spans="1:10">
      <c r="A18" s="96">
        <v>45638</v>
      </c>
      <c r="B18" s="97" t="s">
        <v>10</v>
      </c>
      <c r="C18" s="97">
        <v>16910</v>
      </c>
      <c r="D18" s="113" t="s">
        <v>21</v>
      </c>
      <c r="E18" s="94" t="s">
        <v>22</v>
      </c>
      <c r="F18" s="88" t="s">
        <v>13</v>
      </c>
      <c r="G18" s="88">
        <v>150</v>
      </c>
      <c r="H18" s="89">
        <v>0.21</v>
      </c>
      <c r="I18" s="20">
        <v>31.5</v>
      </c>
    </row>
    <row r="19" s="1" customFormat="1" customHeight="1" spans="1:10">
      <c r="A19" s="114"/>
      <c r="B19" s="115"/>
      <c r="C19" s="115"/>
      <c r="D19" s="121"/>
      <c r="E19" s="95"/>
      <c r="F19" s="88" t="s">
        <v>14</v>
      </c>
      <c r="G19" s="88">
        <v>100</v>
      </c>
      <c r="H19" s="89">
        <v>0.075</v>
      </c>
      <c r="I19" s="20">
        <v>7.5</v>
      </c>
    </row>
    <row r="20" s="1" customFormat="1" customHeight="1" spans="1:10">
      <c r="A20" s="114"/>
      <c r="B20" s="115"/>
      <c r="C20" s="115"/>
      <c r="D20" s="121"/>
      <c r="E20" s="95"/>
      <c r="F20" s="88" t="s">
        <v>23</v>
      </c>
      <c r="G20" s="88">
        <v>150</v>
      </c>
      <c r="H20" s="89">
        <v>0.035</v>
      </c>
      <c r="I20" s="20">
        <v>5.25</v>
      </c>
    </row>
    <row r="21" s="1" customFormat="1" customHeight="1" spans="1:10">
      <c r="A21" s="114"/>
      <c r="B21" s="115"/>
      <c r="C21" s="115"/>
      <c r="D21" s="121"/>
      <c r="E21" s="95"/>
      <c r="F21" s="88" t="s">
        <v>24</v>
      </c>
      <c r="G21" s="88">
        <v>500</v>
      </c>
      <c r="H21" s="89">
        <v>0.035</v>
      </c>
      <c r="I21" s="20">
        <v>17.5</v>
      </c>
    </row>
    <row r="22" s="1" customFormat="1" customHeight="1" spans="1:10">
      <c r="A22" s="117"/>
      <c r="B22" s="118"/>
      <c r="C22" s="118"/>
      <c r="D22" s="122"/>
      <c r="E22" s="120"/>
      <c r="F22" s="84" t="s">
        <v>25</v>
      </c>
      <c r="G22" s="84">
        <v>120</v>
      </c>
      <c r="H22" s="89">
        <v>0.149</v>
      </c>
      <c r="I22" s="20">
        <v>17.88</v>
      </c>
    </row>
    <row r="23" s="1" customFormat="1" ht="33" spans="1:10">
      <c r="A23" s="83">
        <v>45649</v>
      </c>
      <c r="B23" s="84" t="s">
        <v>10</v>
      </c>
      <c r="C23" s="84" t="s">
        <v>26</v>
      </c>
      <c r="D23" s="86" t="s">
        <v>27</v>
      </c>
      <c r="E23" s="87" t="s">
        <v>28</v>
      </c>
      <c r="F23" s="85" t="s">
        <v>13</v>
      </c>
      <c r="G23" s="84">
        <v>120</v>
      </c>
      <c r="H23" s="89">
        <v>0.21</v>
      </c>
      <c r="I23" s="20">
        <v>25.2</v>
      </c>
    </row>
    <row r="24" s="1" customFormat="1" customHeight="1" spans="1:10">
      <c r="A24" s="96">
        <v>45638</v>
      </c>
      <c r="B24" s="97" t="s">
        <v>10</v>
      </c>
      <c r="C24" s="97">
        <v>16910</v>
      </c>
      <c r="D24" s="113" t="s">
        <v>29</v>
      </c>
      <c r="E24" s="94" t="s">
        <v>30</v>
      </c>
      <c r="F24" s="88" t="s">
        <v>13</v>
      </c>
      <c r="G24" s="88">
        <v>60000</v>
      </c>
      <c r="H24" s="89">
        <v>0.264</v>
      </c>
      <c r="I24" s="20">
        <v>15840</v>
      </c>
    </row>
    <row r="25" s="1" customFormat="1" customHeight="1" spans="1:10">
      <c r="A25" s="114"/>
      <c r="B25" s="115"/>
      <c r="C25" s="115"/>
      <c r="D25" s="121"/>
      <c r="E25" s="95"/>
      <c r="F25" s="88" t="s">
        <v>14</v>
      </c>
      <c r="G25" s="88">
        <v>60024</v>
      </c>
      <c r="H25" s="89">
        <v>0.109</v>
      </c>
      <c r="I25" s="20">
        <v>6542.616</v>
      </c>
    </row>
    <row r="26" s="1" customFormat="1" customHeight="1" spans="1:10">
      <c r="A26" s="114"/>
      <c r="B26" s="115"/>
      <c r="C26" s="115"/>
      <c r="D26" s="121"/>
      <c r="E26" s="95"/>
      <c r="F26" s="123" t="s">
        <v>31</v>
      </c>
      <c r="G26" s="123">
        <v>0</v>
      </c>
      <c r="H26" s="124">
        <v>0</v>
      </c>
      <c r="I26" s="125">
        <f>1254*0.8</f>
        <v>1003.2</v>
      </c>
      <c r="J26" s="126" t="s">
        <v>32</v>
      </c>
    </row>
    <row r="27" s="1" customFormat="1" ht="16.5" spans="1:10">
      <c r="A27" s="114"/>
      <c r="B27" s="115"/>
      <c r="C27" s="115"/>
      <c r="D27" s="121"/>
      <c r="E27" s="95"/>
      <c r="F27" s="88" t="s">
        <v>23</v>
      </c>
      <c r="G27" s="88">
        <v>60000</v>
      </c>
      <c r="H27" s="89">
        <v>0.047</v>
      </c>
      <c r="I27" s="20">
        <v>2820</v>
      </c>
    </row>
    <row r="28" s="1" customFormat="1" customHeight="1" spans="1:10">
      <c r="A28" s="114"/>
      <c r="B28" s="115"/>
      <c r="C28" s="115"/>
      <c r="D28" s="121"/>
      <c r="E28" s="95"/>
      <c r="F28" s="88" t="s">
        <v>24</v>
      </c>
      <c r="G28" s="88">
        <v>300120</v>
      </c>
      <c r="H28" s="89">
        <v>0.047</v>
      </c>
      <c r="I28" s="20">
        <v>14105.64</v>
      </c>
    </row>
    <row r="29" s="1" customFormat="1" customHeight="1" spans="1:10">
      <c r="A29" s="117"/>
      <c r="B29" s="118"/>
      <c r="C29" s="118"/>
      <c r="D29" s="122"/>
      <c r="E29" s="120"/>
      <c r="F29" s="88" t="s">
        <v>25</v>
      </c>
      <c r="G29" s="88">
        <v>60024</v>
      </c>
      <c r="H29" s="89">
        <v>0.179</v>
      </c>
      <c r="I29" s="20">
        <v>10744.296</v>
      </c>
    </row>
    <row r="30" s="1" customFormat="1" ht="33" spans="1:10">
      <c r="A30" s="96">
        <v>45649</v>
      </c>
      <c r="B30" s="97" t="s">
        <v>10</v>
      </c>
      <c r="C30" s="97">
        <v>14249</v>
      </c>
      <c r="D30" s="113" t="s">
        <v>33</v>
      </c>
      <c r="E30" s="94" t="s">
        <v>28</v>
      </c>
      <c r="F30" s="85" t="s">
        <v>13</v>
      </c>
      <c r="G30" s="84">
        <v>45000</v>
      </c>
      <c r="H30" s="89">
        <v>0.2244</v>
      </c>
      <c r="I30" s="20">
        <v>10098</v>
      </c>
    </row>
    <row r="31" s="1" customFormat="1" ht="30" spans="1:10">
      <c r="A31" s="83">
        <v>45656</v>
      </c>
      <c r="B31" s="84" t="s">
        <v>10</v>
      </c>
      <c r="C31" s="84" t="s">
        <v>26</v>
      </c>
      <c r="D31" s="113" t="s">
        <v>34</v>
      </c>
      <c r="E31" s="87" t="s">
        <v>35</v>
      </c>
      <c r="F31" s="85" t="s">
        <v>13</v>
      </c>
      <c r="G31" s="84">
        <v>82286</v>
      </c>
      <c r="H31" s="89">
        <v>0.2244</v>
      </c>
      <c r="I31" s="20">
        <v>18464.9784</v>
      </c>
    </row>
    <row r="32" s="1" customFormat="1" ht="16.5" spans="1:10">
      <c r="A32" s="83">
        <v>45664</v>
      </c>
      <c r="B32" s="84" t="s">
        <v>10</v>
      </c>
      <c r="C32" s="84" t="s">
        <v>26</v>
      </c>
      <c r="D32" s="116"/>
      <c r="E32" s="87" t="s">
        <v>36</v>
      </c>
      <c r="F32" s="88" t="s">
        <v>20</v>
      </c>
      <c r="G32" s="88">
        <v>6270</v>
      </c>
      <c r="H32" s="89">
        <v>0.047</v>
      </c>
      <c r="I32" s="20">
        <v>294.69</v>
      </c>
    </row>
    <row r="33" s="1" customFormat="1" ht="16.5" spans="1:10">
      <c r="A33" s="83"/>
      <c r="B33" s="84"/>
      <c r="C33" s="84"/>
      <c r="D33" s="119"/>
      <c r="E33" s="87"/>
      <c r="F33" s="88" t="s">
        <v>25</v>
      </c>
      <c r="G33" s="88">
        <v>770</v>
      </c>
      <c r="H33" s="89">
        <v>0.179</v>
      </c>
      <c r="I33" s="20">
        <v>137.83</v>
      </c>
    </row>
    <row r="34" s="1" customFormat="1" ht="33" spans="1:10">
      <c r="A34" s="83">
        <v>45672</v>
      </c>
      <c r="B34" s="84" t="s">
        <v>10</v>
      </c>
      <c r="C34" s="84" t="s">
        <v>26</v>
      </c>
      <c r="D34" s="86" t="s">
        <v>37</v>
      </c>
      <c r="E34" s="87" t="s">
        <v>38</v>
      </c>
      <c r="F34" s="88" t="s">
        <v>15</v>
      </c>
      <c r="G34" s="88">
        <v>106492</v>
      </c>
      <c r="H34" s="89">
        <v>0.047</v>
      </c>
      <c r="I34" s="20">
        <v>5005.124</v>
      </c>
      <c r="J34" s="127"/>
    </row>
    <row r="35" customFormat="1" ht="16.5" spans="1:10">
      <c r="A35" s="128">
        <v>45679</v>
      </c>
      <c r="B35" s="129" t="s">
        <v>10</v>
      </c>
      <c r="C35" s="129" t="s">
        <v>26</v>
      </c>
      <c r="D35" s="130" t="s">
        <v>39</v>
      </c>
      <c r="E35" s="131" t="s">
        <v>36</v>
      </c>
      <c r="F35" s="132" t="s">
        <v>13</v>
      </c>
      <c r="G35" s="133">
        <v>745</v>
      </c>
      <c r="H35" s="134">
        <v>0.264</v>
      </c>
      <c r="I35" s="135">
        <f>G35*H35</f>
        <v>196.68</v>
      </c>
    </row>
    <row r="36" customFormat="1" ht="16.5" spans="1:10">
      <c r="A36" s="136"/>
      <c r="B36" s="137"/>
      <c r="C36" s="137"/>
      <c r="D36" s="138"/>
      <c r="E36" s="139"/>
      <c r="F36" s="132" t="s">
        <v>40</v>
      </c>
      <c r="G36" s="133">
        <v>745</v>
      </c>
      <c r="H36" s="134">
        <v>0</v>
      </c>
      <c r="I36" s="135">
        <f>G36*H36</f>
        <v>0</v>
      </c>
    </row>
    <row r="37" customFormat="1" ht="16.5" spans="1:10">
      <c r="A37" s="140"/>
      <c r="B37" s="141"/>
      <c r="C37" s="141"/>
      <c r="D37" s="142"/>
      <c r="E37" s="143"/>
      <c r="F37" s="132" t="s">
        <v>14</v>
      </c>
      <c r="G37" s="133">
        <v>620</v>
      </c>
      <c r="H37" s="134">
        <v>0.109</v>
      </c>
      <c r="I37" s="135">
        <f>G37*H37</f>
        <v>67.58</v>
      </c>
    </row>
    <row r="38" customFormat="1" ht="16.5" spans="1:10">
      <c r="A38" s="144">
        <v>45694</v>
      </c>
      <c r="B38" s="133" t="s">
        <v>10</v>
      </c>
      <c r="C38" s="133" t="s">
        <v>26</v>
      </c>
      <c r="D38" s="111" t="s">
        <v>41</v>
      </c>
      <c r="E38" s="145" t="s">
        <v>42</v>
      </c>
      <c r="F38" s="132" t="s">
        <v>13</v>
      </c>
      <c r="G38" s="133">
        <v>2030</v>
      </c>
      <c r="H38" s="134">
        <v>0.264</v>
      </c>
      <c r="I38" s="135">
        <f>G38*H38</f>
        <v>535.92</v>
      </c>
    </row>
    <row r="39" customFormat="1" ht="16.5" spans="1:10">
      <c r="A39" s="144"/>
      <c r="B39" s="133"/>
      <c r="C39" s="133"/>
      <c r="D39" s="111"/>
      <c r="E39" s="145"/>
      <c r="F39" s="132" t="s">
        <v>40</v>
      </c>
      <c r="G39" s="133">
        <v>2030</v>
      </c>
      <c r="H39" s="134">
        <v>0</v>
      </c>
      <c r="I39" s="135">
        <v>0</v>
      </c>
    </row>
    <row r="40" s="1" customFormat="1" customHeight="1" spans="1:10">
      <c r="A40" s="83">
        <v>45623</v>
      </c>
      <c r="B40" s="84" t="s">
        <v>10</v>
      </c>
      <c r="C40" s="84">
        <v>15995</v>
      </c>
      <c r="D40" s="86" t="s">
        <v>43</v>
      </c>
      <c r="E40" s="87" t="s">
        <v>44</v>
      </c>
      <c r="F40" s="88" t="s">
        <v>13</v>
      </c>
      <c r="G40" s="84">
        <v>210165</v>
      </c>
      <c r="H40" s="89">
        <v>0.264</v>
      </c>
      <c r="I40" s="20">
        <f t="shared" ref="I40:I47" si="0">G40*H40</f>
        <v>55483.56</v>
      </c>
    </row>
    <row r="41" s="1" customFormat="1" customHeight="1" spans="1:10">
      <c r="A41" s="83"/>
      <c r="B41" s="84"/>
      <c r="C41" s="84"/>
      <c r="D41" s="90"/>
      <c r="E41" s="91"/>
      <c r="F41" s="84" t="s">
        <v>14</v>
      </c>
      <c r="G41" s="84">
        <v>210168</v>
      </c>
      <c r="H41" s="89">
        <v>0.109</v>
      </c>
      <c r="I41" s="20">
        <f t="shared" si="0"/>
        <v>22908.312</v>
      </c>
    </row>
    <row r="42" s="1" customFormat="1" customHeight="1" spans="1:10">
      <c r="A42" s="83"/>
      <c r="B42" s="84"/>
      <c r="C42" s="84"/>
      <c r="D42" s="90"/>
      <c r="E42" s="91"/>
      <c r="F42" s="88" t="s">
        <v>15</v>
      </c>
      <c r="G42" s="88">
        <v>840660</v>
      </c>
      <c r="H42" s="89">
        <v>0.047</v>
      </c>
      <c r="I42" s="20">
        <f t="shared" si="0"/>
        <v>39511.02</v>
      </c>
    </row>
    <row r="43" s="1" customFormat="1" ht="33" spans="1:10">
      <c r="A43" s="83"/>
      <c r="B43" s="84"/>
      <c r="C43" s="84"/>
      <c r="D43" s="90"/>
      <c r="E43" s="91"/>
      <c r="F43" s="85" t="s">
        <v>17</v>
      </c>
      <c r="G43" s="84">
        <v>210168</v>
      </c>
      <c r="H43" s="89">
        <v>0.093</v>
      </c>
      <c r="I43" s="20">
        <f t="shared" si="0"/>
        <v>19545.624</v>
      </c>
    </row>
    <row r="44" s="1" customFormat="1" customHeight="1" spans="1:10">
      <c r="A44" s="83">
        <v>45624</v>
      </c>
      <c r="B44" s="84" t="s">
        <v>10</v>
      </c>
      <c r="C44" s="84">
        <v>16267</v>
      </c>
      <c r="D44" s="86" t="s">
        <v>45</v>
      </c>
      <c r="E44" s="87" t="s">
        <v>46</v>
      </c>
      <c r="F44" s="88" t="s">
        <v>13</v>
      </c>
      <c r="G44" s="84">
        <v>127286</v>
      </c>
      <c r="H44" s="89">
        <v>0.264</v>
      </c>
      <c r="I44" s="20">
        <f t="shared" si="0"/>
        <v>33603.504</v>
      </c>
    </row>
    <row r="45" s="1" customFormat="1" customHeight="1" spans="1:10">
      <c r="A45" s="83"/>
      <c r="B45" s="84"/>
      <c r="C45" s="84"/>
      <c r="D45" s="90"/>
      <c r="E45" s="91"/>
      <c r="F45" s="84" t="s">
        <v>14</v>
      </c>
      <c r="G45" s="84">
        <v>127291</v>
      </c>
      <c r="H45" s="89">
        <v>0.109</v>
      </c>
      <c r="I45" s="20">
        <f t="shared" si="0"/>
        <v>13874.719</v>
      </c>
    </row>
    <row r="46" s="1" customFormat="1" customHeight="1" spans="1:10">
      <c r="A46" s="83"/>
      <c r="B46" s="84"/>
      <c r="C46" s="84"/>
      <c r="D46" s="90"/>
      <c r="E46" s="91"/>
      <c r="F46" s="88" t="s">
        <v>20</v>
      </c>
      <c r="G46" s="88">
        <v>763716</v>
      </c>
      <c r="H46" s="89">
        <v>0.047</v>
      </c>
      <c r="I46" s="20">
        <f t="shared" si="0"/>
        <v>35894.652</v>
      </c>
    </row>
    <row r="47" s="1" customFormat="1" ht="33" spans="1:10">
      <c r="A47" s="83"/>
      <c r="B47" s="84"/>
      <c r="C47" s="84"/>
      <c r="D47" s="90"/>
      <c r="E47" s="91"/>
      <c r="F47" s="85" t="s">
        <v>17</v>
      </c>
      <c r="G47" s="84">
        <v>127291</v>
      </c>
      <c r="H47" s="89">
        <v>0.093</v>
      </c>
      <c r="I47" s="20">
        <f t="shared" si="0"/>
        <v>11838.063</v>
      </c>
    </row>
    <row r="48" s="1" customFormat="1" ht="16.5" spans="1:10">
      <c r="H48" s="20" t="s">
        <v>47</v>
      </c>
      <c r="I48" s="20">
        <f>SUM(I3:I25)+SUM(I27:I47)</f>
        <v>317749.9384</v>
      </c>
    </row>
    <row r="49" ht="16.5" spans="8:9">
      <c r="H49" s="20" t="s">
        <v>48</v>
      </c>
      <c r="I49" s="20">
        <v>8298.07</v>
      </c>
    </row>
    <row r="50" ht="16.5" spans="8:9">
      <c r="H50" s="125" t="s">
        <v>49</v>
      </c>
      <c r="I50" s="125">
        <f>I48-I49</f>
        <v>309451.8684</v>
      </c>
    </row>
  </sheetData>
  <autoFilter xmlns:etc="http://www.wps.cn/officeDocument/2017/etCustomData" ref="A2:I50" etc:filterBottomFollowUsedRange="0">
    <extLst/>
  </autoFilter>
  <mergeCells count="46">
    <mergeCell ref="A1:I1"/>
    <mergeCell ref="A3:A9"/>
    <mergeCell ref="A10:A17"/>
    <mergeCell ref="A18:A22"/>
    <mergeCell ref="A24:A29"/>
    <mergeCell ref="A32:A33"/>
    <mergeCell ref="A35:A37"/>
    <mergeCell ref="A38:A39"/>
    <mergeCell ref="A40:A43"/>
    <mergeCell ref="A44:A47"/>
    <mergeCell ref="B3:B9"/>
    <mergeCell ref="B10:B17"/>
    <mergeCell ref="B18:B22"/>
    <mergeCell ref="B24:B29"/>
    <mergeCell ref="B32:B33"/>
    <mergeCell ref="B35:B37"/>
    <mergeCell ref="B38:B39"/>
    <mergeCell ref="B40:B43"/>
    <mergeCell ref="B44:B47"/>
    <mergeCell ref="C3:C9"/>
    <mergeCell ref="C10:C17"/>
    <mergeCell ref="C18:C22"/>
    <mergeCell ref="C24:C29"/>
    <mergeCell ref="C32:C33"/>
    <mergeCell ref="C35:C37"/>
    <mergeCell ref="C38:C39"/>
    <mergeCell ref="C40:C43"/>
    <mergeCell ref="C44:C47"/>
    <mergeCell ref="D3:D9"/>
    <mergeCell ref="D10:D17"/>
    <mergeCell ref="D18:D22"/>
    <mergeCell ref="D24:D29"/>
    <mergeCell ref="D31:D33"/>
    <mergeCell ref="D35:D37"/>
    <mergeCell ref="D38:D39"/>
    <mergeCell ref="D40:D43"/>
    <mergeCell ref="D44:D47"/>
    <mergeCell ref="E3:E9"/>
    <mergeCell ref="E10:E17"/>
    <mergeCell ref="E18:E22"/>
    <mergeCell ref="E24:E29"/>
    <mergeCell ref="E32:E33"/>
    <mergeCell ref="E35:E37"/>
    <mergeCell ref="E38:E39"/>
    <mergeCell ref="E40:E43"/>
    <mergeCell ref="E44:E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29" sqref="D29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1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9</v>
      </c>
    </row>
    <row r="3" s="1" customFormat="1" ht="16.5" spans="1:9">
      <c r="A3" s="83">
        <v>45720</v>
      </c>
      <c r="B3" s="84" t="s">
        <v>10</v>
      </c>
      <c r="C3" s="85">
        <v>22333</v>
      </c>
      <c r="D3" s="111" t="s">
        <v>50</v>
      </c>
      <c r="E3" s="87" t="s">
        <v>51</v>
      </c>
      <c r="F3" s="88" t="s">
        <v>13</v>
      </c>
      <c r="G3" s="88">
        <v>60000</v>
      </c>
      <c r="H3" s="92">
        <v>0.264</v>
      </c>
      <c r="I3" s="26">
        <f t="shared" ref="I3:I19" si="0">G3*H3</f>
        <v>15840</v>
      </c>
    </row>
    <row r="4" s="1" customFormat="1" ht="16.5" spans="1:9">
      <c r="A4" s="83"/>
      <c r="B4" s="84"/>
      <c r="C4" s="84"/>
      <c r="D4" s="112"/>
      <c r="E4" s="91"/>
      <c r="F4" s="88" t="s">
        <v>14</v>
      </c>
      <c r="G4" s="88">
        <v>60000</v>
      </c>
      <c r="H4" s="92">
        <v>0.109</v>
      </c>
      <c r="I4" s="26">
        <f t="shared" si="0"/>
        <v>6540</v>
      </c>
    </row>
    <row r="5" s="1" customFormat="1" ht="16.5" spans="1:9">
      <c r="A5" s="83"/>
      <c r="B5" s="84"/>
      <c r="C5" s="84"/>
      <c r="D5" s="112"/>
      <c r="E5" s="91"/>
      <c r="F5" s="88" t="s">
        <v>52</v>
      </c>
      <c r="G5" s="88">
        <v>300000</v>
      </c>
      <c r="H5" s="89">
        <v>0.047</v>
      </c>
      <c r="I5" s="26">
        <f t="shared" si="0"/>
        <v>14100</v>
      </c>
    </row>
    <row r="6" s="1" customFormat="1" ht="33" spans="1:9">
      <c r="A6" s="83"/>
      <c r="B6" s="84"/>
      <c r="C6" s="84"/>
      <c r="D6" s="112"/>
      <c r="E6" s="91"/>
      <c r="F6" s="85" t="s">
        <v>17</v>
      </c>
      <c r="G6" s="88">
        <v>10000</v>
      </c>
      <c r="H6" s="89">
        <v>0.093</v>
      </c>
      <c r="I6" s="26">
        <f t="shared" si="0"/>
        <v>930</v>
      </c>
    </row>
    <row r="7" s="1" customFormat="1" ht="33" spans="1:9">
      <c r="A7" s="83"/>
      <c r="B7" s="84"/>
      <c r="C7" s="84"/>
      <c r="D7" s="112"/>
      <c r="E7" s="91"/>
      <c r="F7" s="85" t="s">
        <v>17</v>
      </c>
      <c r="G7" s="88">
        <v>50000</v>
      </c>
      <c r="H7" s="89">
        <v>0.093</v>
      </c>
      <c r="I7" s="26">
        <f t="shared" si="0"/>
        <v>4650</v>
      </c>
    </row>
    <row r="8" s="1" customFormat="1" ht="16.5" spans="1:9">
      <c r="A8" s="83">
        <v>45720</v>
      </c>
      <c r="B8" s="84" t="s">
        <v>10</v>
      </c>
      <c r="C8" s="85" t="s">
        <v>26</v>
      </c>
      <c r="D8" s="111" t="s">
        <v>53</v>
      </c>
      <c r="E8" s="87" t="s">
        <v>54</v>
      </c>
      <c r="F8" s="88" t="s">
        <v>13</v>
      </c>
      <c r="G8" s="88">
        <v>200</v>
      </c>
      <c r="H8" s="89">
        <v>0.21</v>
      </c>
      <c r="I8" s="26">
        <f t="shared" si="0"/>
        <v>42</v>
      </c>
    </row>
    <row r="9" s="1" customFormat="1" ht="16.5" spans="1:9">
      <c r="A9" s="83"/>
      <c r="B9" s="84"/>
      <c r="C9" s="84"/>
      <c r="D9" s="112"/>
      <c r="E9" s="91"/>
      <c r="F9" s="84" t="s">
        <v>14</v>
      </c>
      <c r="G9" s="88">
        <v>200</v>
      </c>
      <c r="H9" s="89">
        <v>0.075</v>
      </c>
      <c r="I9" s="26">
        <f t="shared" si="0"/>
        <v>15</v>
      </c>
    </row>
    <row r="10" s="1" customFormat="1" ht="16.5" spans="1:9">
      <c r="A10" s="83"/>
      <c r="B10" s="84"/>
      <c r="C10" s="84"/>
      <c r="D10" s="112"/>
      <c r="E10" s="91"/>
      <c r="F10" s="88" t="s">
        <v>55</v>
      </c>
      <c r="G10" s="88">
        <v>270</v>
      </c>
      <c r="H10" s="89">
        <v>0.035</v>
      </c>
      <c r="I10" s="26">
        <f t="shared" si="0"/>
        <v>9.45</v>
      </c>
    </row>
    <row r="11" s="1" customFormat="1" ht="16.5" spans="1:9">
      <c r="A11" s="83"/>
      <c r="B11" s="84"/>
      <c r="C11" s="84"/>
      <c r="D11" s="112"/>
      <c r="E11" s="91"/>
      <c r="F11" s="88" t="s">
        <v>56</v>
      </c>
      <c r="G11" s="88">
        <v>800</v>
      </c>
      <c r="H11" s="89">
        <v>0.035</v>
      </c>
      <c r="I11" s="26">
        <f t="shared" si="0"/>
        <v>28</v>
      </c>
    </row>
    <row r="12" s="1" customFormat="1" ht="33" spans="1:9">
      <c r="A12" s="83"/>
      <c r="B12" s="84"/>
      <c r="C12" s="84"/>
      <c r="D12" s="112"/>
      <c r="E12" s="91"/>
      <c r="F12" s="85" t="s">
        <v>17</v>
      </c>
      <c r="G12" s="88">
        <v>200</v>
      </c>
      <c r="H12" s="89">
        <v>0.075</v>
      </c>
      <c r="I12" s="26">
        <f t="shared" si="0"/>
        <v>15</v>
      </c>
    </row>
    <row r="13" s="1" customFormat="1" ht="16.5" spans="1:9">
      <c r="A13" s="83">
        <v>45720</v>
      </c>
      <c r="B13" s="84" t="s">
        <v>10</v>
      </c>
      <c r="C13" s="85" t="s">
        <v>26</v>
      </c>
      <c r="D13" s="86" t="s">
        <v>57</v>
      </c>
      <c r="E13" s="87" t="s">
        <v>58</v>
      </c>
      <c r="F13" s="88" t="s">
        <v>13</v>
      </c>
      <c r="G13" s="88">
        <v>130</v>
      </c>
      <c r="H13" s="89">
        <v>0.21</v>
      </c>
      <c r="I13" s="26">
        <f t="shared" si="0"/>
        <v>27.3</v>
      </c>
    </row>
    <row r="14" s="1" customFormat="1" ht="16.5" spans="1:9">
      <c r="A14" s="83"/>
      <c r="B14" s="84"/>
      <c r="C14" s="85"/>
      <c r="D14" s="86"/>
      <c r="E14" s="87"/>
      <c r="F14" s="88" t="s">
        <v>59</v>
      </c>
      <c r="G14" s="88">
        <v>60</v>
      </c>
      <c r="H14" s="89">
        <v>0.19</v>
      </c>
      <c r="I14" s="26">
        <f t="shared" si="0"/>
        <v>11.4</v>
      </c>
    </row>
    <row r="15" s="1" customFormat="1" ht="16.5" spans="1:9">
      <c r="A15" s="83"/>
      <c r="B15" s="84"/>
      <c r="C15" s="84"/>
      <c r="D15" s="90"/>
      <c r="E15" s="91"/>
      <c r="F15" s="84" t="s">
        <v>14</v>
      </c>
      <c r="G15" s="88">
        <v>160</v>
      </c>
      <c r="H15" s="89">
        <v>0.075</v>
      </c>
      <c r="I15" s="26">
        <f t="shared" si="0"/>
        <v>12</v>
      </c>
    </row>
    <row r="16" s="1" customFormat="1" ht="16.5" spans="1:9">
      <c r="A16" s="83"/>
      <c r="B16" s="84"/>
      <c r="C16" s="84"/>
      <c r="D16" s="90"/>
      <c r="E16" s="91"/>
      <c r="F16" s="88" t="s">
        <v>55</v>
      </c>
      <c r="G16" s="88">
        <v>180</v>
      </c>
      <c r="H16" s="89">
        <v>0.035</v>
      </c>
      <c r="I16" s="26">
        <f t="shared" si="0"/>
        <v>6.3</v>
      </c>
    </row>
    <row r="17" s="1" customFormat="1" ht="16.5" spans="1:9">
      <c r="A17" s="83"/>
      <c r="B17" s="84"/>
      <c r="C17" s="84"/>
      <c r="D17" s="90"/>
      <c r="E17" s="91"/>
      <c r="F17" s="85" t="s">
        <v>60</v>
      </c>
      <c r="G17" s="88">
        <v>480</v>
      </c>
      <c r="H17" s="89">
        <v>0.035</v>
      </c>
      <c r="I17" s="26">
        <f t="shared" si="0"/>
        <v>16.8</v>
      </c>
    </row>
    <row r="18" s="1" customFormat="1" ht="16.5" spans="1:9">
      <c r="A18" s="83"/>
      <c r="B18" s="84"/>
      <c r="C18" s="84"/>
      <c r="D18" s="90"/>
      <c r="E18" s="91"/>
      <c r="F18" s="85" t="s">
        <v>25</v>
      </c>
      <c r="G18" s="88">
        <v>160</v>
      </c>
      <c r="H18" s="89">
        <v>0.149</v>
      </c>
      <c r="I18" s="26">
        <f t="shared" si="0"/>
        <v>23.84</v>
      </c>
    </row>
    <row r="19" s="1" customFormat="1" ht="33" spans="1:9">
      <c r="A19" s="83">
        <v>45733</v>
      </c>
      <c r="B19" s="84" t="s">
        <v>10</v>
      </c>
      <c r="C19" s="84" t="s">
        <v>26</v>
      </c>
      <c r="D19" s="86" t="s">
        <v>61</v>
      </c>
      <c r="E19" s="87" t="s">
        <v>62</v>
      </c>
      <c r="F19" s="88" t="s">
        <v>52</v>
      </c>
      <c r="G19" s="88">
        <v>5405</v>
      </c>
      <c r="H19" s="89">
        <v>0.047</v>
      </c>
      <c r="I19" s="26">
        <f t="shared" si="0"/>
        <v>254.035</v>
      </c>
    </row>
    <row r="20" spans="1:9">
      <c r="I20">
        <f>SUM(I3:I19)</f>
        <v>42521.125</v>
      </c>
    </row>
    <row r="21" spans="1:9">
      <c r="I21">
        <v>113518.868</v>
      </c>
    </row>
  </sheetData>
  <autoFilter xmlns:etc="http://www.wps.cn/officeDocument/2017/etCustomData" ref="A2:I21" etc:filterBottomFollowUsedRange="0">
    <extLst/>
  </autoFilter>
  <mergeCells count="16">
    <mergeCell ref="A1:I1"/>
    <mergeCell ref="A3:A7"/>
    <mergeCell ref="A8:A12"/>
    <mergeCell ref="A13:A18"/>
    <mergeCell ref="B3:B7"/>
    <mergeCell ref="B8:B12"/>
    <mergeCell ref="B13:B18"/>
    <mergeCell ref="C3:C7"/>
    <mergeCell ref="C8:C12"/>
    <mergeCell ref="C13:C18"/>
    <mergeCell ref="D3:D7"/>
    <mergeCell ref="D8:D12"/>
    <mergeCell ref="D13:D18"/>
    <mergeCell ref="E3:E7"/>
    <mergeCell ref="E8:E12"/>
    <mergeCell ref="E13:E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I21" sqref="I21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1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9</v>
      </c>
    </row>
    <row r="3" s="1" customFormat="1" ht="16.5" spans="1:9">
      <c r="A3" s="83">
        <v>45720</v>
      </c>
      <c r="B3" s="84" t="s">
        <v>10</v>
      </c>
      <c r="C3" s="85" t="s">
        <v>63</v>
      </c>
      <c r="D3" s="86" t="s">
        <v>64</v>
      </c>
      <c r="E3" s="87" t="s">
        <v>65</v>
      </c>
      <c r="F3" s="88" t="s">
        <v>13</v>
      </c>
      <c r="G3" s="88">
        <v>19331</v>
      </c>
      <c r="H3" s="89">
        <v>0.264</v>
      </c>
      <c r="I3" s="20">
        <f t="shared" ref="I3:I20" si="0">G3*H3</f>
        <v>5103.384</v>
      </c>
    </row>
    <row r="4" s="1" customFormat="1" ht="16.5" spans="1:9">
      <c r="A4" s="83"/>
      <c r="B4" s="84"/>
      <c r="C4" s="85"/>
      <c r="D4" s="86"/>
      <c r="E4" s="87"/>
      <c r="F4" s="88" t="s">
        <v>59</v>
      </c>
      <c r="G4" s="88">
        <v>770</v>
      </c>
      <c r="H4" s="89">
        <v>0.226</v>
      </c>
      <c r="I4" s="20">
        <f t="shared" si="0"/>
        <v>174.02</v>
      </c>
    </row>
    <row r="5" s="1" customFormat="1" ht="16.5" spans="1:9">
      <c r="A5" s="83"/>
      <c r="B5" s="84"/>
      <c r="C5" s="84"/>
      <c r="D5" s="90"/>
      <c r="E5" s="91"/>
      <c r="F5" s="84" t="s">
        <v>14</v>
      </c>
      <c r="G5" s="88">
        <v>20101</v>
      </c>
      <c r="H5" s="89">
        <v>0.109</v>
      </c>
      <c r="I5" s="20">
        <f t="shared" si="0"/>
        <v>2191.009</v>
      </c>
    </row>
    <row r="6" s="1" customFormat="1" ht="16.5" spans="1:9">
      <c r="A6" s="83"/>
      <c r="B6" s="84"/>
      <c r="C6" s="84"/>
      <c r="D6" s="90"/>
      <c r="E6" s="91"/>
      <c r="F6" s="88" t="s">
        <v>66</v>
      </c>
      <c r="G6" s="88">
        <v>80404</v>
      </c>
      <c r="H6" s="89">
        <v>0.047</v>
      </c>
      <c r="I6" s="20">
        <f t="shared" si="0"/>
        <v>3778.988</v>
      </c>
    </row>
    <row r="7" s="1" customFormat="1" ht="16.5" spans="1:9">
      <c r="A7" s="83"/>
      <c r="B7" s="84"/>
      <c r="C7" s="84"/>
      <c r="D7" s="90"/>
      <c r="E7" s="91"/>
      <c r="F7" s="85" t="s">
        <v>25</v>
      </c>
      <c r="G7" s="88">
        <v>20101</v>
      </c>
      <c r="H7" s="89">
        <v>0.179</v>
      </c>
      <c r="I7" s="20">
        <f t="shared" si="0"/>
        <v>3598.079</v>
      </c>
    </row>
    <row r="8" s="1" customFormat="1" ht="16.5" spans="1:9">
      <c r="A8" s="83">
        <v>45723</v>
      </c>
      <c r="B8" s="84" t="s">
        <v>10</v>
      </c>
      <c r="C8" s="85" t="s">
        <v>26</v>
      </c>
      <c r="D8" s="86" t="s">
        <v>67</v>
      </c>
      <c r="E8" s="87" t="s">
        <v>68</v>
      </c>
      <c r="F8" s="88" t="s">
        <v>13</v>
      </c>
      <c r="G8" s="88">
        <v>66000</v>
      </c>
      <c r="H8" s="92">
        <v>0.264</v>
      </c>
      <c r="I8" s="20">
        <f t="shared" si="0"/>
        <v>17424</v>
      </c>
    </row>
    <row r="9" s="1" customFormat="1" ht="16.5" spans="1:9">
      <c r="A9" s="83"/>
      <c r="B9" s="84"/>
      <c r="C9" s="84"/>
      <c r="D9" s="90"/>
      <c r="E9" s="91"/>
      <c r="F9" s="88" t="s">
        <v>14</v>
      </c>
      <c r="G9" s="88">
        <v>66000</v>
      </c>
      <c r="H9" s="92">
        <v>0.109</v>
      </c>
      <c r="I9" s="20">
        <f t="shared" si="0"/>
        <v>7194</v>
      </c>
    </row>
    <row r="10" s="1" customFormat="1" ht="16.5" spans="1:9">
      <c r="A10" s="83"/>
      <c r="B10" s="84"/>
      <c r="C10" s="84"/>
      <c r="D10" s="90"/>
      <c r="E10" s="91"/>
      <c r="F10" s="88" t="s">
        <v>52</v>
      </c>
      <c r="G10" s="88">
        <v>330000</v>
      </c>
      <c r="H10" s="89">
        <v>0.047</v>
      </c>
      <c r="I10" s="20">
        <f t="shared" si="0"/>
        <v>15510</v>
      </c>
    </row>
    <row r="11" s="1" customFormat="1" ht="33" spans="1:9">
      <c r="A11" s="83"/>
      <c r="B11" s="84"/>
      <c r="C11" s="84"/>
      <c r="D11" s="90"/>
      <c r="E11" s="91"/>
      <c r="F11" s="93" t="s">
        <v>17</v>
      </c>
      <c r="G11" s="88">
        <v>10000</v>
      </c>
      <c r="H11" s="89">
        <v>0.093</v>
      </c>
      <c r="I11" s="20">
        <f t="shared" si="0"/>
        <v>930</v>
      </c>
    </row>
    <row r="12" s="1" customFormat="1" ht="33" spans="1:9">
      <c r="A12" s="83"/>
      <c r="B12" s="84"/>
      <c r="C12" s="84"/>
      <c r="D12" s="90"/>
      <c r="E12" s="91"/>
      <c r="F12" s="85" t="s">
        <v>17</v>
      </c>
      <c r="G12" s="88">
        <v>56000</v>
      </c>
      <c r="H12" s="89">
        <v>0.093</v>
      </c>
      <c r="I12" s="20">
        <f t="shared" si="0"/>
        <v>5208</v>
      </c>
    </row>
    <row r="13" s="1" customFormat="1" ht="16.5" spans="1:9">
      <c r="A13" s="83">
        <v>45734</v>
      </c>
      <c r="B13" s="84" t="s">
        <v>10</v>
      </c>
      <c r="C13" s="85">
        <v>21966</v>
      </c>
      <c r="D13" s="86" t="s">
        <v>69</v>
      </c>
      <c r="E13" s="87" t="s">
        <v>70</v>
      </c>
      <c r="F13" s="88" t="s">
        <v>13</v>
      </c>
      <c r="G13" s="88">
        <v>74738</v>
      </c>
      <c r="H13" s="89">
        <v>0.264</v>
      </c>
      <c r="I13" s="20">
        <f t="shared" si="0"/>
        <v>19730.832</v>
      </c>
    </row>
    <row r="14" s="1" customFormat="1" ht="16.5" spans="1:9">
      <c r="A14" s="83"/>
      <c r="B14" s="84"/>
      <c r="C14" s="84"/>
      <c r="D14" s="90"/>
      <c r="E14" s="91"/>
      <c r="F14" s="84" t="s">
        <v>14</v>
      </c>
      <c r="G14" s="88">
        <v>74738</v>
      </c>
      <c r="H14" s="89">
        <v>0.109</v>
      </c>
      <c r="I14" s="20">
        <f t="shared" si="0"/>
        <v>8146.442</v>
      </c>
    </row>
    <row r="15" s="1" customFormat="1" ht="16.5" spans="1:9">
      <c r="A15" s="83"/>
      <c r="B15" s="84"/>
      <c r="C15" s="84"/>
      <c r="D15" s="90"/>
      <c r="E15" s="91"/>
      <c r="F15" s="84" t="s">
        <v>52</v>
      </c>
      <c r="G15" s="88">
        <f>74738*5</f>
        <v>373690</v>
      </c>
      <c r="H15" s="89">
        <v>0.047</v>
      </c>
      <c r="I15" s="20">
        <f t="shared" si="0"/>
        <v>17563.43</v>
      </c>
    </row>
    <row r="16" s="1" customFormat="1" ht="33" spans="1:9">
      <c r="A16" s="83"/>
      <c r="B16" s="84"/>
      <c r="C16" s="84"/>
      <c r="D16" s="90"/>
      <c r="E16" s="91"/>
      <c r="F16" s="85" t="s">
        <v>17</v>
      </c>
      <c r="G16" s="88">
        <v>74738</v>
      </c>
      <c r="H16" s="89">
        <v>0.093</v>
      </c>
      <c r="I16" s="20">
        <f t="shared" si="0"/>
        <v>6950.634</v>
      </c>
    </row>
    <row r="17" s="1" customFormat="1" ht="16.5" spans="1:9">
      <c r="A17" s="83">
        <v>45750</v>
      </c>
      <c r="B17" s="84" t="s">
        <v>10</v>
      </c>
      <c r="C17" s="85" t="s">
        <v>26</v>
      </c>
      <c r="D17" s="86" t="s">
        <v>71</v>
      </c>
      <c r="E17" s="94" t="s">
        <v>72</v>
      </c>
      <c r="F17" s="85" t="s">
        <v>13</v>
      </c>
      <c r="G17" s="88">
        <v>30</v>
      </c>
      <c r="H17" s="89">
        <v>0.21</v>
      </c>
      <c r="I17" s="20">
        <f t="shared" si="0"/>
        <v>6.3</v>
      </c>
    </row>
    <row r="18" s="1" customFormat="1" ht="16.5" spans="1:9">
      <c r="A18" s="83"/>
      <c r="B18" s="84"/>
      <c r="C18" s="84"/>
      <c r="D18" s="90"/>
      <c r="E18" s="95"/>
      <c r="F18" s="85" t="s">
        <v>14</v>
      </c>
      <c r="G18" s="88">
        <v>30</v>
      </c>
      <c r="H18" s="89">
        <v>0.075</v>
      </c>
      <c r="I18" s="20">
        <f t="shared" si="0"/>
        <v>2.25</v>
      </c>
    </row>
    <row r="19" s="1" customFormat="1" ht="16.5" spans="1:9">
      <c r="A19" s="83"/>
      <c r="B19" s="84"/>
      <c r="C19" s="84"/>
      <c r="D19" s="90"/>
      <c r="E19" s="95"/>
      <c r="F19" s="85" t="s">
        <v>52</v>
      </c>
      <c r="G19" s="88">
        <f>G20*5</f>
        <v>150</v>
      </c>
      <c r="H19" s="89">
        <v>0.035</v>
      </c>
      <c r="I19" s="20">
        <f t="shared" si="0"/>
        <v>5.25</v>
      </c>
    </row>
    <row r="20" s="1" customFormat="1" ht="33" spans="1:9">
      <c r="A20" s="96"/>
      <c r="B20" s="97"/>
      <c r="C20" s="97"/>
      <c r="D20" s="98"/>
      <c r="E20" s="95"/>
      <c r="F20" s="99" t="s">
        <v>17</v>
      </c>
      <c r="G20" s="100">
        <v>30</v>
      </c>
      <c r="H20" s="101">
        <v>0.075</v>
      </c>
      <c r="I20" s="102">
        <f t="shared" si="0"/>
        <v>2.25</v>
      </c>
    </row>
    <row r="21" s="1" customFormat="1" ht="16.5" spans="1:9">
      <c r="A21" s="103"/>
      <c r="B21" s="104"/>
      <c r="C21" s="104"/>
      <c r="D21" s="105"/>
      <c r="E21" s="106"/>
      <c r="F21" s="107"/>
      <c r="G21" s="108"/>
      <c r="H21" s="109"/>
      <c r="I21">
        <f>SUM(I3:I20)</f>
        <v>113518.868</v>
      </c>
    </row>
    <row r="22" s="1" customFormat="1" ht="16.5" spans="1:9">
      <c r="A22" s="103"/>
      <c r="B22" s="104"/>
      <c r="C22" s="104"/>
      <c r="D22" s="105"/>
      <c r="E22" s="106"/>
      <c r="F22" s="107"/>
      <c r="G22" s="108"/>
      <c r="H22" s="109"/>
      <c r="I22" s="110"/>
    </row>
    <row r="23" s="1" customFormat="1" ht="16.5" spans="1:9">
      <c r="A23" s="103"/>
      <c r="B23" s="104"/>
      <c r="C23" s="104"/>
      <c r="D23" s="105"/>
      <c r="E23" s="106"/>
      <c r="F23" s="107"/>
      <c r="G23" s="108"/>
      <c r="H23" s="109"/>
      <c r="I23" s="110"/>
    </row>
    <row r="24" s="1" customFormat="1" ht="16.5" spans="1:9">
      <c r="A24" s="103"/>
      <c r="B24" s="104"/>
      <c r="C24" s="104"/>
      <c r="D24" s="105"/>
      <c r="E24" s="106"/>
      <c r="F24" s="107"/>
      <c r="G24" s="108"/>
      <c r="H24" s="109"/>
      <c r="I24" s="110"/>
    </row>
  </sheetData>
  <autoFilter xmlns:etc="http://www.wps.cn/officeDocument/2017/etCustomData" ref="A2:I25" etc:filterBottomFollowUsedRange="0">
    <extLst/>
  </autoFilter>
  <mergeCells count="21">
    <mergeCell ref="A1:I1"/>
    <mergeCell ref="A3:A7"/>
    <mergeCell ref="A8:A12"/>
    <mergeCell ref="A13:A16"/>
    <mergeCell ref="A17:A20"/>
    <mergeCell ref="B3:B7"/>
    <mergeCell ref="B8:B12"/>
    <mergeCell ref="B13:B16"/>
    <mergeCell ref="B17:B20"/>
    <mergeCell ref="C3:C7"/>
    <mergeCell ref="C8:C12"/>
    <mergeCell ref="C13:C16"/>
    <mergeCell ref="C17:C20"/>
    <mergeCell ref="D3:D7"/>
    <mergeCell ref="D8:D12"/>
    <mergeCell ref="D13:D16"/>
    <mergeCell ref="D17:D20"/>
    <mergeCell ref="E3:E7"/>
    <mergeCell ref="E8:E12"/>
    <mergeCell ref="E13:E16"/>
    <mergeCell ref="E17:E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21"/>
  <sheetViews>
    <sheetView workbookViewId="0">
      <selection activeCell="F21" sqref="F21"/>
    </sheetView>
  </sheetViews>
  <sheetFormatPr defaultColWidth="8.72727272727273" defaultRowHeight="14"/>
  <cols>
    <col min="1" max="3" width="15.3636363636364" style="43" customWidth="1"/>
    <col min="4" max="4" width="12.9090909090909" style="43" customWidth="1"/>
    <col min="5" max="5" width="15.3636363636364" style="43" customWidth="1"/>
    <col min="6" max="6" width="31.6363636363636" style="43" customWidth="1"/>
    <col min="7" max="7" width="65.0909090909091" style="43" customWidth="1"/>
    <col min="8" max="8" width="9.45454545454546" style="43" customWidth="1"/>
    <col min="9" max="9" width="10.2727272727273" style="43" customWidth="1"/>
    <col min="10" max="10" width="11.7272727272727" style="43" customWidth="1"/>
    <col min="11" max="11" width="24.1818181818182" style="43" customWidth="1"/>
    <col min="12" max="16384" width="8.72727272727273" style="43"/>
  </cols>
  <sheetData>
    <row r="1" ht="21" customHeight="1" spans="1:10">
      <c r="A1" s="44" t="s">
        <v>73</v>
      </c>
      <c r="B1" s="44"/>
      <c r="C1" s="45"/>
      <c r="D1" s="45"/>
      <c r="E1" s="46"/>
      <c r="F1" s="45"/>
      <c r="G1" s="45"/>
      <c r="H1" s="45"/>
      <c r="I1" s="45"/>
      <c r="J1" s="45"/>
    </row>
    <row r="2" customHeight="1" spans="1:10">
      <c r="A2" s="47" t="s">
        <v>1</v>
      </c>
      <c r="B2" s="47" t="s">
        <v>74</v>
      </c>
      <c r="C2" s="47" t="s">
        <v>2</v>
      </c>
      <c r="D2" s="47" t="s">
        <v>3</v>
      </c>
      <c r="E2" s="48" t="s">
        <v>4</v>
      </c>
      <c r="F2" s="47" t="s">
        <v>5</v>
      </c>
      <c r="G2" s="49" t="s">
        <v>6</v>
      </c>
      <c r="H2" s="50" t="s">
        <v>7</v>
      </c>
      <c r="I2" s="51" t="s">
        <v>8</v>
      </c>
      <c r="J2" s="52" t="s">
        <v>9</v>
      </c>
    </row>
    <row r="3" s="43" customFormat="1" ht="16.5" spans="1:10">
      <c r="A3" s="53">
        <v>45855</v>
      </c>
      <c r="B3" s="70">
        <v>45863</v>
      </c>
      <c r="C3" s="55" t="s">
        <v>10</v>
      </c>
      <c r="D3" s="56" t="s">
        <v>26</v>
      </c>
      <c r="E3" s="56" t="s">
        <v>75</v>
      </c>
      <c r="F3" s="57" t="s">
        <v>76</v>
      </c>
      <c r="G3" s="58" t="s">
        <v>13</v>
      </c>
      <c r="H3" s="58">
        <v>13025</v>
      </c>
      <c r="I3" s="59">
        <v>0.21</v>
      </c>
      <c r="J3" s="60">
        <f t="shared" ref="J3:J10" si="0">H3*I3</f>
        <v>2735.25</v>
      </c>
    </row>
    <row r="4" s="43" customFormat="1" ht="16.5" spans="1:10">
      <c r="A4" s="53"/>
      <c r="B4" s="81"/>
      <c r="C4" s="55"/>
      <c r="D4" s="55"/>
      <c r="E4" s="56"/>
      <c r="F4" s="57"/>
      <c r="G4" s="58" t="s">
        <v>14</v>
      </c>
      <c r="H4" s="58">
        <v>13015</v>
      </c>
      <c r="I4" s="59">
        <v>0.075</v>
      </c>
      <c r="J4" s="60">
        <f t="shared" si="0"/>
        <v>976.125</v>
      </c>
    </row>
    <row r="5" s="43" customFormat="1" ht="16.5" spans="1:10">
      <c r="A5" s="53"/>
      <c r="B5" s="62">
        <v>45857</v>
      </c>
      <c r="C5" s="55"/>
      <c r="D5" s="55"/>
      <c r="E5" s="56"/>
      <c r="F5" s="57"/>
      <c r="G5" s="55" t="s">
        <v>20</v>
      </c>
      <c r="H5" s="58">
        <v>78150</v>
      </c>
      <c r="I5" s="64">
        <v>0.035</v>
      </c>
      <c r="J5" s="60">
        <f t="shared" si="0"/>
        <v>2735.25</v>
      </c>
    </row>
    <row r="6" s="43" customFormat="1" ht="28" spans="1:10">
      <c r="A6" s="53"/>
      <c r="B6" s="62">
        <v>45856</v>
      </c>
      <c r="C6" s="55"/>
      <c r="D6" s="55"/>
      <c r="E6" s="56"/>
      <c r="F6" s="57"/>
      <c r="G6" s="56" t="s">
        <v>17</v>
      </c>
      <c r="H6" s="58">
        <v>13015</v>
      </c>
      <c r="I6" s="64">
        <v>0.075</v>
      </c>
      <c r="J6" s="60">
        <f t="shared" si="0"/>
        <v>976.125</v>
      </c>
    </row>
    <row r="7" ht="16.5" spans="1:10">
      <c r="A7" s="53">
        <v>45870</v>
      </c>
      <c r="B7" s="70">
        <v>45879</v>
      </c>
      <c r="C7" s="55" t="s">
        <v>10</v>
      </c>
      <c r="D7" s="56" t="s">
        <v>77</v>
      </c>
      <c r="E7" s="56" t="s">
        <v>78</v>
      </c>
      <c r="F7" s="57" t="s">
        <v>79</v>
      </c>
      <c r="G7" s="58" t="s">
        <v>13</v>
      </c>
      <c r="H7" s="58">
        <v>46000</v>
      </c>
      <c r="I7" s="59">
        <v>0.21</v>
      </c>
      <c r="J7" s="60">
        <f t="shared" si="0"/>
        <v>9660</v>
      </c>
    </row>
    <row r="8" ht="16.5" spans="1:10">
      <c r="A8" s="53"/>
      <c r="B8" s="81"/>
      <c r="C8" s="55"/>
      <c r="D8" s="55"/>
      <c r="E8" s="56"/>
      <c r="F8" s="57"/>
      <c r="G8" s="58" t="s">
        <v>14</v>
      </c>
      <c r="H8" s="58">
        <v>46000</v>
      </c>
      <c r="I8" s="59">
        <v>0.075</v>
      </c>
      <c r="J8" s="60">
        <f t="shared" si="0"/>
        <v>3450</v>
      </c>
    </row>
    <row r="9" ht="16.5" spans="1:10">
      <c r="A9" s="53"/>
      <c r="B9" s="62">
        <v>45875</v>
      </c>
      <c r="C9" s="55"/>
      <c r="D9" s="55"/>
      <c r="E9" s="56"/>
      <c r="F9" s="57"/>
      <c r="G9" s="55" t="s">
        <v>20</v>
      </c>
      <c r="H9" s="58">
        <v>276000</v>
      </c>
      <c r="I9" s="64">
        <v>0.035</v>
      </c>
      <c r="J9" s="60">
        <f t="shared" si="0"/>
        <v>9660</v>
      </c>
    </row>
    <row r="10" ht="16.5" spans="1:10">
      <c r="A10" s="53"/>
      <c r="B10" s="62">
        <v>45875</v>
      </c>
      <c r="C10" s="55"/>
      <c r="D10" s="55"/>
      <c r="E10" s="56"/>
      <c r="F10" s="57"/>
      <c r="G10" s="56" t="s">
        <v>80</v>
      </c>
      <c r="H10" s="58">
        <v>46000</v>
      </c>
      <c r="I10" s="64">
        <v>0.075</v>
      </c>
      <c r="J10" s="60">
        <f t="shared" si="0"/>
        <v>3450</v>
      </c>
    </row>
    <row r="13" spans="1:10">
      <c r="J13" s="43">
        <f>SUM(J3:J12)</f>
        <v>33642.75</v>
      </c>
    </row>
    <row r="16" spans="1:10">
      <c r="H16" s="43" t="s">
        <v>81</v>
      </c>
    </row>
    <row r="21" ht="91.5" spans="6:6">
      <c r="F21" s="80" t="s">
        <v>82</v>
      </c>
    </row>
  </sheetData>
  <autoFilter xmlns:etc="http://www.wps.cn/officeDocument/2017/etCustomData" ref="A2:J10" etc:filterBottomFollowUsedRange="0">
    <extLst/>
  </autoFilter>
  <mergeCells count="13">
    <mergeCell ref="A1:J1"/>
    <mergeCell ref="A3:A6"/>
    <mergeCell ref="A7:A10"/>
    <mergeCell ref="B3:B4"/>
    <mergeCell ref="B7:B8"/>
    <mergeCell ref="C3:C6"/>
    <mergeCell ref="C7:C10"/>
    <mergeCell ref="D3:D6"/>
    <mergeCell ref="D7:D10"/>
    <mergeCell ref="E3:E6"/>
    <mergeCell ref="E7:E10"/>
    <mergeCell ref="F3:F6"/>
    <mergeCell ref="F7:F1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27"/>
  <sheetViews>
    <sheetView topLeftCell="A10" workbookViewId="0">
      <selection activeCell="D27" sqref="D27"/>
    </sheetView>
  </sheetViews>
  <sheetFormatPr defaultColWidth="8.72727272727273" defaultRowHeight="14"/>
  <cols>
    <col min="1" max="3" width="15.3636363636364" style="43" customWidth="1"/>
    <col min="4" max="4" width="14.5454545454545" style="43" customWidth="1"/>
    <col min="5" max="5" width="15.3636363636364" style="43" customWidth="1"/>
    <col min="6" max="6" width="31.6363636363636" style="43" customWidth="1"/>
    <col min="7" max="7" width="65.0909090909091" style="43" customWidth="1"/>
    <col min="8" max="8" width="9.45454545454546" style="43" customWidth="1"/>
    <col min="9" max="9" width="13.4545454545455" style="43" customWidth="1"/>
    <col min="10" max="10" width="11.7272727272727" style="43" customWidth="1"/>
    <col min="11" max="11" width="24.1818181818182" style="43" customWidth="1"/>
    <col min="12" max="16384" width="8.72727272727273" style="43"/>
  </cols>
  <sheetData>
    <row r="1" ht="21" customHeight="1" spans="1:10">
      <c r="A1" s="44" t="s">
        <v>73</v>
      </c>
      <c r="B1" s="44"/>
      <c r="C1" s="45"/>
      <c r="D1" s="45"/>
      <c r="E1" s="46"/>
      <c r="F1" s="45"/>
      <c r="G1" s="45"/>
      <c r="H1" s="45"/>
      <c r="I1" s="45"/>
      <c r="J1" s="45"/>
    </row>
    <row r="2" customHeight="1" spans="1:10">
      <c r="A2" s="47" t="s">
        <v>1</v>
      </c>
      <c r="B2" s="47" t="s">
        <v>74</v>
      </c>
      <c r="C2" s="47" t="s">
        <v>2</v>
      </c>
      <c r="D2" s="47" t="s">
        <v>3</v>
      </c>
      <c r="E2" s="48" t="s">
        <v>4</v>
      </c>
      <c r="F2" s="47" t="s">
        <v>5</v>
      </c>
      <c r="G2" s="49" t="s">
        <v>6</v>
      </c>
      <c r="H2" s="50" t="s">
        <v>7</v>
      </c>
      <c r="I2" s="51" t="s">
        <v>8</v>
      </c>
      <c r="J2" s="52" t="s">
        <v>9</v>
      </c>
    </row>
    <row r="3" ht="16.5" spans="1:10">
      <c r="A3" s="53">
        <v>45882</v>
      </c>
      <c r="B3" s="70">
        <v>45889</v>
      </c>
      <c r="C3" s="55" t="s">
        <v>10</v>
      </c>
      <c r="D3" s="56" t="s">
        <v>83</v>
      </c>
      <c r="E3" s="56" t="s">
        <v>84</v>
      </c>
      <c r="F3" s="57" t="s">
        <v>85</v>
      </c>
      <c r="G3" s="58" t="s">
        <v>13</v>
      </c>
      <c r="H3" s="58">
        <v>5000</v>
      </c>
      <c r="I3" s="59">
        <v>0.21</v>
      </c>
      <c r="J3" s="60">
        <f t="shared" ref="J3:J21" si="0">H3*I3</f>
        <v>1050</v>
      </c>
    </row>
    <row r="4" ht="16.5" spans="1:10">
      <c r="A4" s="53"/>
      <c r="B4" s="81"/>
      <c r="C4" s="55"/>
      <c r="D4" s="55"/>
      <c r="E4" s="56"/>
      <c r="F4" s="57"/>
      <c r="G4" s="58" t="s">
        <v>14</v>
      </c>
      <c r="H4" s="58">
        <v>5000</v>
      </c>
      <c r="I4" s="59">
        <v>0.075</v>
      </c>
      <c r="J4" s="60">
        <f t="shared" si="0"/>
        <v>375</v>
      </c>
    </row>
    <row r="5" ht="16.5" spans="1:10">
      <c r="A5" s="53"/>
      <c r="B5" s="62">
        <v>45884</v>
      </c>
      <c r="C5" s="55"/>
      <c r="D5" s="55"/>
      <c r="E5" s="56"/>
      <c r="F5" s="57"/>
      <c r="G5" s="55" t="s">
        <v>20</v>
      </c>
      <c r="H5" s="58">
        <v>30000</v>
      </c>
      <c r="I5" s="64">
        <v>0.035</v>
      </c>
      <c r="J5" s="60">
        <f t="shared" si="0"/>
        <v>1050</v>
      </c>
    </row>
    <row r="6" ht="16.5" spans="1:10">
      <c r="A6" s="53"/>
      <c r="B6" s="62">
        <v>45884</v>
      </c>
      <c r="C6" s="55"/>
      <c r="D6" s="55"/>
      <c r="E6" s="56"/>
      <c r="F6" s="57"/>
      <c r="G6" s="56" t="s">
        <v>80</v>
      </c>
      <c r="H6" s="58">
        <v>5000</v>
      </c>
      <c r="I6" s="64">
        <v>0.075</v>
      </c>
      <c r="J6" s="60">
        <f t="shared" si="0"/>
        <v>375</v>
      </c>
    </row>
    <row r="7" ht="16.5" spans="1:10">
      <c r="A7" s="53">
        <v>45884</v>
      </c>
      <c r="B7" s="54" t="s">
        <v>86</v>
      </c>
      <c r="C7" s="55" t="s">
        <v>10</v>
      </c>
      <c r="D7" s="56" t="s">
        <v>87</v>
      </c>
      <c r="E7" s="56" t="s">
        <v>88</v>
      </c>
      <c r="F7" s="57" t="s">
        <v>89</v>
      </c>
      <c r="G7" s="58" t="s">
        <v>13</v>
      </c>
      <c r="H7" s="58">
        <v>86000</v>
      </c>
      <c r="I7" s="59">
        <v>0.21</v>
      </c>
      <c r="J7" s="60">
        <f t="shared" si="0"/>
        <v>18060</v>
      </c>
    </row>
    <row r="8" ht="16.5" spans="1:10">
      <c r="A8" s="53"/>
      <c r="B8" s="61"/>
      <c r="C8" s="55"/>
      <c r="D8" s="55"/>
      <c r="E8" s="56"/>
      <c r="F8" s="57"/>
      <c r="G8" s="58" t="s">
        <v>14</v>
      </c>
      <c r="H8" s="58">
        <v>86000</v>
      </c>
      <c r="I8" s="59">
        <v>0.075</v>
      </c>
      <c r="J8" s="60">
        <f t="shared" si="0"/>
        <v>6450</v>
      </c>
    </row>
    <row r="9" ht="16.5" spans="1:10">
      <c r="A9" s="53"/>
      <c r="B9" s="62">
        <v>45890</v>
      </c>
      <c r="C9" s="55"/>
      <c r="D9" s="55"/>
      <c r="E9" s="56"/>
      <c r="F9" s="57"/>
      <c r="G9" s="58" t="s">
        <v>90</v>
      </c>
      <c r="H9" s="58">
        <v>602000</v>
      </c>
      <c r="I9" s="59">
        <v>0.035</v>
      </c>
      <c r="J9" s="60">
        <f t="shared" si="0"/>
        <v>21070</v>
      </c>
    </row>
    <row r="10" ht="16.5" spans="1:10">
      <c r="A10" s="53"/>
      <c r="B10" s="63">
        <v>45890</v>
      </c>
      <c r="C10" s="55"/>
      <c r="D10" s="55"/>
      <c r="E10" s="56"/>
      <c r="F10" s="57"/>
      <c r="G10" s="56" t="s">
        <v>80</v>
      </c>
      <c r="H10" s="58">
        <v>86000</v>
      </c>
      <c r="I10" s="64">
        <v>0.075</v>
      </c>
      <c r="J10" s="60">
        <f t="shared" si="0"/>
        <v>6450</v>
      </c>
    </row>
    <row r="11" ht="16.5" spans="1:10">
      <c r="A11" s="53">
        <v>45887</v>
      </c>
      <c r="B11" s="70">
        <v>45892</v>
      </c>
      <c r="C11" s="55" t="s">
        <v>10</v>
      </c>
      <c r="D11" s="56" t="s">
        <v>91</v>
      </c>
      <c r="E11" s="56" t="s">
        <v>92</v>
      </c>
      <c r="F11" s="82" t="s">
        <v>93</v>
      </c>
      <c r="G11" s="58" t="s">
        <v>13</v>
      </c>
      <c r="H11" s="58">
        <v>1400</v>
      </c>
      <c r="I11" s="59">
        <v>0.21</v>
      </c>
      <c r="J11" s="60">
        <f t="shared" si="0"/>
        <v>294</v>
      </c>
    </row>
    <row r="12" ht="16.5" spans="1:10">
      <c r="A12" s="53"/>
      <c r="B12" s="81"/>
      <c r="C12" s="55"/>
      <c r="D12" s="55"/>
      <c r="E12" s="56"/>
      <c r="F12" s="82"/>
      <c r="G12" s="58" t="s">
        <v>14</v>
      </c>
      <c r="H12" s="58">
        <v>1400</v>
      </c>
      <c r="I12" s="59">
        <v>0.075</v>
      </c>
      <c r="J12" s="60">
        <f t="shared" si="0"/>
        <v>105</v>
      </c>
    </row>
    <row r="13" ht="16.5" spans="1:10">
      <c r="A13" s="53"/>
      <c r="B13" s="62">
        <v>45888</v>
      </c>
      <c r="C13" s="55"/>
      <c r="D13" s="55"/>
      <c r="E13" s="56"/>
      <c r="F13" s="82"/>
      <c r="G13" s="55" t="s">
        <v>20</v>
      </c>
      <c r="H13" s="58">
        <v>8400</v>
      </c>
      <c r="I13" s="64">
        <v>0.035</v>
      </c>
      <c r="J13" s="60">
        <f t="shared" si="0"/>
        <v>294</v>
      </c>
    </row>
    <row r="14" ht="16.5" spans="1:10">
      <c r="A14" s="53"/>
      <c r="B14" s="62">
        <v>45888</v>
      </c>
      <c r="C14" s="55"/>
      <c r="D14" s="55"/>
      <c r="E14" s="56"/>
      <c r="F14" s="82"/>
      <c r="G14" s="56" t="s">
        <v>80</v>
      </c>
      <c r="H14" s="58">
        <v>1400</v>
      </c>
      <c r="I14" s="64">
        <v>0.075</v>
      </c>
      <c r="J14" s="60">
        <f t="shared" si="0"/>
        <v>105</v>
      </c>
    </row>
    <row r="15" ht="16.5" spans="1:10">
      <c r="A15" s="53">
        <v>45887</v>
      </c>
      <c r="B15" s="70">
        <v>45893</v>
      </c>
      <c r="C15" s="55" t="s">
        <v>10</v>
      </c>
      <c r="D15" s="56" t="s">
        <v>91</v>
      </c>
      <c r="E15" s="56" t="s">
        <v>94</v>
      </c>
      <c r="F15" s="57" t="s">
        <v>95</v>
      </c>
      <c r="G15" s="58" t="s">
        <v>13</v>
      </c>
      <c r="H15" s="58">
        <v>246</v>
      </c>
      <c r="I15" s="59">
        <v>0.21</v>
      </c>
      <c r="J15" s="60">
        <f t="shared" si="0"/>
        <v>51.66</v>
      </c>
    </row>
    <row r="16" ht="16.5" spans="1:10">
      <c r="A16" s="53"/>
      <c r="B16" s="81"/>
      <c r="C16" s="55"/>
      <c r="D16" s="55"/>
      <c r="E16" s="56"/>
      <c r="F16" s="57"/>
      <c r="G16" s="58" t="s">
        <v>14</v>
      </c>
      <c r="H16" s="58">
        <v>246</v>
      </c>
      <c r="I16" s="59">
        <v>0.075</v>
      </c>
      <c r="J16" s="60">
        <f t="shared" si="0"/>
        <v>18.45</v>
      </c>
    </row>
    <row r="17" ht="16.5" spans="1:10">
      <c r="A17" s="53"/>
      <c r="B17" s="62">
        <v>45888</v>
      </c>
      <c r="C17" s="55"/>
      <c r="D17" s="55"/>
      <c r="E17" s="56"/>
      <c r="F17" s="57"/>
      <c r="G17" s="55" t="s">
        <v>20</v>
      </c>
      <c r="H17" s="58">
        <v>1476</v>
      </c>
      <c r="I17" s="64">
        <v>0.035</v>
      </c>
      <c r="J17" s="60">
        <f t="shared" si="0"/>
        <v>51.66</v>
      </c>
    </row>
    <row r="18" ht="16.5" spans="1:10">
      <c r="A18" s="53"/>
      <c r="B18" s="62">
        <v>45888</v>
      </c>
      <c r="C18" s="55"/>
      <c r="D18" s="55"/>
      <c r="E18" s="56"/>
      <c r="F18" s="57"/>
      <c r="G18" s="56" t="s">
        <v>80</v>
      </c>
      <c r="H18" s="58">
        <v>246</v>
      </c>
      <c r="I18" s="64">
        <v>0.075</v>
      </c>
      <c r="J18" s="60">
        <f t="shared" si="0"/>
        <v>18.45</v>
      </c>
    </row>
    <row r="19" ht="16.5" spans="1:10">
      <c r="A19" s="53">
        <v>45909</v>
      </c>
      <c r="B19" s="78">
        <v>45915</v>
      </c>
      <c r="C19" s="55" t="s">
        <v>10</v>
      </c>
      <c r="D19" s="56" t="s">
        <v>91</v>
      </c>
      <c r="E19" s="56" t="s">
        <v>96</v>
      </c>
      <c r="F19" s="57" t="s">
        <v>97</v>
      </c>
      <c r="G19" s="58" t="s">
        <v>13</v>
      </c>
      <c r="H19" s="58">
        <v>8060</v>
      </c>
      <c r="I19" s="59">
        <v>0.21</v>
      </c>
      <c r="J19" s="60">
        <f t="shared" si="0"/>
        <v>1692.6</v>
      </c>
    </row>
    <row r="20" ht="16.5" spans="1:10">
      <c r="A20" s="53"/>
      <c r="B20" s="53">
        <v>45911</v>
      </c>
      <c r="C20" s="55"/>
      <c r="D20" s="55"/>
      <c r="E20" s="56"/>
      <c r="F20" s="57"/>
      <c r="G20" s="58" t="s">
        <v>90</v>
      </c>
      <c r="H20" s="58">
        <v>56420</v>
      </c>
      <c r="I20" s="59">
        <v>0.035</v>
      </c>
      <c r="J20" s="60">
        <f t="shared" si="0"/>
        <v>1974.7</v>
      </c>
    </row>
    <row r="21" ht="16.5" spans="1:10">
      <c r="A21" s="53"/>
      <c r="B21" s="63">
        <v>45912</v>
      </c>
      <c r="C21" s="55"/>
      <c r="D21" s="55"/>
      <c r="E21" s="56"/>
      <c r="F21" s="57"/>
      <c r="G21" s="56" t="s">
        <v>80</v>
      </c>
      <c r="H21" s="58">
        <v>8060</v>
      </c>
      <c r="I21" s="64">
        <v>0.075</v>
      </c>
      <c r="J21" s="60">
        <f t="shared" si="0"/>
        <v>604.5</v>
      </c>
    </row>
    <row r="23" spans="1:10">
      <c r="I23" s="43" t="s">
        <v>98</v>
      </c>
      <c r="J23" s="43">
        <f>SUM(J3:J22)</f>
        <v>60090.02</v>
      </c>
    </row>
    <row r="25" spans="1:10">
      <c r="H25" s="43" t="s">
        <v>81</v>
      </c>
    </row>
    <row r="27" ht="91.5" spans="1:10">
      <c r="D27" s="80" t="s">
        <v>82</v>
      </c>
    </row>
  </sheetData>
  <autoFilter xmlns:etc="http://www.wps.cn/officeDocument/2017/etCustomData" ref="A1:J23" etc:filterBottomFollowUsedRange="0">
    <extLst/>
  </autoFilter>
  <mergeCells count="30">
    <mergeCell ref="A1:J1"/>
    <mergeCell ref="A3:A6"/>
    <mergeCell ref="A7:A10"/>
    <mergeCell ref="A11:A14"/>
    <mergeCell ref="A15:A18"/>
    <mergeCell ref="A19:A21"/>
    <mergeCell ref="B3:B4"/>
    <mergeCell ref="B7:B8"/>
    <mergeCell ref="B11:B12"/>
    <mergeCell ref="B15:B16"/>
    <mergeCell ref="C3:C6"/>
    <mergeCell ref="C7:C10"/>
    <mergeCell ref="C11:C14"/>
    <mergeCell ref="C15:C18"/>
    <mergeCell ref="C19:C21"/>
    <mergeCell ref="D3:D6"/>
    <mergeCell ref="D7:D10"/>
    <mergeCell ref="D11:D14"/>
    <mergeCell ref="D15:D18"/>
    <mergeCell ref="D19:D21"/>
    <mergeCell ref="E3:E6"/>
    <mergeCell ref="E7:E10"/>
    <mergeCell ref="E11:E14"/>
    <mergeCell ref="E15:E18"/>
    <mergeCell ref="E19:E21"/>
    <mergeCell ref="F3:F6"/>
    <mergeCell ref="F7:F10"/>
    <mergeCell ref="F11:F14"/>
    <mergeCell ref="F15:F18"/>
    <mergeCell ref="F19:F2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28"/>
  <sheetViews>
    <sheetView workbookViewId="0">
      <selection activeCell="A1" sqref="$A1:$XFD1048576"/>
    </sheetView>
  </sheetViews>
  <sheetFormatPr defaultColWidth="8.72727272727273" defaultRowHeight="14"/>
  <cols>
    <col min="1" max="3" width="15.3636363636364" style="43" customWidth="1"/>
    <col min="4" max="4" width="14.5454545454545" style="43" customWidth="1"/>
    <col min="5" max="5" width="15.3636363636364" style="43" customWidth="1"/>
    <col min="6" max="6" width="31.6363636363636" style="43" customWidth="1"/>
    <col min="7" max="7" width="65.0909090909091" style="43" customWidth="1"/>
    <col min="8" max="8" width="9.45454545454546" style="43" customWidth="1"/>
    <col min="9" max="9" width="13.4545454545455" style="43" customWidth="1"/>
    <col min="10" max="10" width="11.7272727272727" style="43" customWidth="1"/>
    <col min="11" max="11" width="24.1818181818182" style="43" customWidth="1"/>
    <col min="12" max="16384" width="8.72727272727273" style="43"/>
  </cols>
  <sheetData>
    <row r="1" ht="21" customHeight="1" spans="1:10">
      <c r="A1" s="44" t="s">
        <v>73</v>
      </c>
      <c r="B1" s="44"/>
      <c r="C1" s="45"/>
      <c r="D1" s="45"/>
      <c r="E1" s="46"/>
      <c r="F1" s="45"/>
      <c r="G1" s="45"/>
      <c r="H1" s="45"/>
      <c r="I1" s="45"/>
      <c r="J1" s="45"/>
    </row>
    <row r="2" customHeight="1" spans="1:10">
      <c r="A2" s="47" t="s">
        <v>1</v>
      </c>
      <c r="B2" s="47" t="s">
        <v>74</v>
      </c>
      <c r="C2" s="47" t="s">
        <v>2</v>
      </c>
      <c r="D2" s="47" t="s">
        <v>3</v>
      </c>
      <c r="E2" s="48" t="s">
        <v>4</v>
      </c>
      <c r="F2" s="47" t="s">
        <v>5</v>
      </c>
      <c r="G2" s="49" t="s">
        <v>6</v>
      </c>
      <c r="H2" s="50" t="s">
        <v>7</v>
      </c>
      <c r="I2" s="51" t="s">
        <v>8</v>
      </c>
      <c r="J2" s="52" t="s">
        <v>9</v>
      </c>
    </row>
    <row r="3" ht="16.5" spans="1:10">
      <c r="A3" s="53">
        <v>45922</v>
      </c>
      <c r="B3" s="54">
        <v>45939</v>
      </c>
      <c r="C3" s="55" t="s">
        <v>10</v>
      </c>
      <c r="D3" s="56" t="s">
        <v>99</v>
      </c>
      <c r="E3" s="56" t="s">
        <v>100</v>
      </c>
      <c r="F3" s="57" t="s">
        <v>101</v>
      </c>
      <c r="G3" s="58" t="s">
        <v>59</v>
      </c>
      <c r="H3" s="58">
        <v>9090</v>
      </c>
      <c r="I3" s="59">
        <v>0.19</v>
      </c>
      <c r="J3" s="60">
        <f t="shared" ref="J3:J20" si="0">H3*I3</f>
        <v>1727.1</v>
      </c>
    </row>
    <row r="4" ht="16.5" spans="1:10">
      <c r="A4" s="53"/>
      <c r="B4" s="61"/>
      <c r="C4" s="55"/>
      <c r="D4" s="55"/>
      <c r="E4" s="56"/>
      <c r="F4" s="57"/>
      <c r="G4" s="58" t="s">
        <v>14</v>
      </c>
      <c r="H4" s="58">
        <v>9090</v>
      </c>
      <c r="I4" s="59">
        <v>0.075</v>
      </c>
      <c r="J4" s="60">
        <f t="shared" si="0"/>
        <v>681.75</v>
      </c>
    </row>
    <row r="5" ht="16.5" spans="1:10">
      <c r="A5" s="53"/>
      <c r="B5" s="62">
        <v>45925</v>
      </c>
      <c r="C5" s="55"/>
      <c r="D5" s="55"/>
      <c r="E5" s="56"/>
      <c r="F5" s="57"/>
      <c r="G5" s="58" t="s">
        <v>15</v>
      </c>
      <c r="H5" s="58">
        <v>36360</v>
      </c>
      <c r="I5" s="59">
        <v>0.035</v>
      </c>
      <c r="J5" s="60">
        <f t="shared" si="0"/>
        <v>1272.6</v>
      </c>
    </row>
    <row r="6" ht="16.5" spans="1:10">
      <c r="A6" s="53"/>
      <c r="B6" s="63">
        <v>45926</v>
      </c>
      <c r="C6" s="55"/>
      <c r="D6" s="55"/>
      <c r="E6" s="56"/>
      <c r="F6" s="57"/>
      <c r="G6" s="56" t="s">
        <v>80</v>
      </c>
      <c r="H6" s="58">
        <v>9090</v>
      </c>
      <c r="I6" s="64">
        <v>0.075</v>
      </c>
      <c r="J6" s="60">
        <f t="shared" si="0"/>
        <v>681.75</v>
      </c>
    </row>
    <row r="7" ht="16.5" spans="1:10">
      <c r="A7" s="65">
        <v>45923</v>
      </c>
      <c r="B7" s="66">
        <v>45939</v>
      </c>
      <c r="C7" s="55" t="s">
        <v>10</v>
      </c>
      <c r="D7" s="56" t="s">
        <v>102</v>
      </c>
      <c r="E7" s="67" t="s">
        <v>103</v>
      </c>
      <c r="F7" s="57" t="s">
        <v>104</v>
      </c>
      <c r="G7" s="58" t="s">
        <v>105</v>
      </c>
      <c r="H7" s="58">
        <v>22010</v>
      </c>
      <c r="I7" s="59">
        <v>0.21</v>
      </c>
      <c r="J7" s="60">
        <f t="shared" si="0"/>
        <v>4622.1</v>
      </c>
    </row>
    <row r="8" ht="16.5" spans="1:10">
      <c r="A8" s="65"/>
      <c r="B8" s="66"/>
      <c r="C8" s="55"/>
      <c r="D8" s="56"/>
      <c r="E8" s="67"/>
      <c r="F8" s="57"/>
      <c r="G8" s="58" t="s">
        <v>14</v>
      </c>
      <c r="H8" s="58">
        <v>22010</v>
      </c>
      <c r="I8" s="59">
        <v>0.075</v>
      </c>
      <c r="J8" s="60">
        <f t="shared" si="0"/>
        <v>1650.75</v>
      </c>
    </row>
    <row r="9" ht="16.5" spans="1:10">
      <c r="A9" s="65"/>
      <c r="B9" s="63">
        <v>45925</v>
      </c>
      <c r="C9" s="55"/>
      <c r="D9" s="56"/>
      <c r="E9" s="67"/>
      <c r="F9" s="57"/>
      <c r="G9" s="58" t="s">
        <v>52</v>
      </c>
      <c r="H9" s="58">
        <v>110050</v>
      </c>
      <c r="I9" s="59">
        <v>0.035</v>
      </c>
      <c r="J9" s="60">
        <f t="shared" si="0"/>
        <v>3851.75</v>
      </c>
    </row>
    <row r="10" ht="16.5" spans="1:10">
      <c r="A10" s="65"/>
      <c r="B10" s="63">
        <v>45926</v>
      </c>
      <c r="C10" s="55"/>
      <c r="D10" s="56"/>
      <c r="E10" s="67"/>
      <c r="F10" s="57"/>
      <c r="G10" s="56" t="s">
        <v>106</v>
      </c>
      <c r="H10" s="58">
        <v>22010</v>
      </c>
      <c r="I10" s="64">
        <v>0.03</v>
      </c>
      <c r="J10" s="60">
        <f t="shared" si="0"/>
        <v>660.3</v>
      </c>
    </row>
    <row r="11" ht="16.5" spans="1:10">
      <c r="A11" s="65"/>
      <c r="B11" s="66">
        <v>45926</v>
      </c>
      <c r="C11" s="55"/>
      <c r="D11" s="56"/>
      <c r="E11" s="67"/>
      <c r="F11" s="57"/>
      <c r="G11" s="58" t="s">
        <v>107</v>
      </c>
      <c r="H11" s="58">
        <v>2200</v>
      </c>
      <c r="I11" s="59">
        <v>0.85</v>
      </c>
      <c r="J11" s="60">
        <f t="shared" si="0"/>
        <v>1870</v>
      </c>
    </row>
    <row r="12" ht="16.5" spans="1:10">
      <c r="A12" s="65">
        <v>45925</v>
      </c>
      <c r="B12" s="68">
        <v>45939</v>
      </c>
      <c r="C12" s="55" t="s">
        <v>10</v>
      </c>
      <c r="D12" s="56" t="s">
        <v>108</v>
      </c>
      <c r="E12" s="67" t="s">
        <v>109</v>
      </c>
      <c r="F12" s="57" t="s">
        <v>110</v>
      </c>
      <c r="G12" s="58" t="s">
        <v>105</v>
      </c>
      <c r="H12" s="58">
        <v>2030</v>
      </c>
      <c r="I12" s="59">
        <v>0.21</v>
      </c>
      <c r="J12" s="60">
        <f t="shared" si="0"/>
        <v>426.3</v>
      </c>
    </row>
    <row r="13" ht="16.5" spans="1:10">
      <c r="A13" s="65"/>
      <c r="B13" s="66"/>
      <c r="C13" s="55"/>
      <c r="D13" s="56"/>
      <c r="E13" s="67"/>
      <c r="F13" s="57"/>
      <c r="G13" s="58" t="s">
        <v>14</v>
      </c>
      <c r="H13" s="58">
        <v>2030</v>
      </c>
      <c r="I13" s="59">
        <v>0.075</v>
      </c>
      <c r="J13" s="60">
        <f t="shared" si="0"/>
        <v>152.25</v>
      </c>
    </row>
    <row r="14" ht="16.5" spans="1:10">
      <c r="A14" s="65"/>
      <c r="B14" s="69">
        <v>45928</v>
      </c>
      <c r="C14" s="55"/>
      <c r="D14" s="56"/>
      <c r="E14" s="67"/>
      <c r="F14" s="57"/>
      <c r="G14" s="58" t="s">
        <v>52</v>
      </c>
      <c r="H14" s="58">
        <v>10150</v>
      </c>
      <c r="I14" s="59">
        <v>0.035</v>
      </c>
      <c r="J14" s="60">
        <f t="shared" si="0"/>
        <v>355.25</v>
      </c>
    </row>
    <row r="15" ht="16.5" spans="1:10">
      <c r="A15" s="65"/>
      <c r="B15" s="69">
        <v>45927</v>
      </c>
      <c r="C15" s="55"/>
      <c r="D15" s="56"/>
      <c r="E15" s="67"/>
      <c r="F15" s="57"/>
      <c r="G15" s="56" t="s">
        <v>106</v>
      </c>
      <c r="H15" s="58">
        <v>2030</v>
      </c>
      <c r="I15" s="64">
        <v>0.03</v>
      </c>
      <c r="J15" s="60">
        <f t="shared" si="0"/>
        <v>60.9</v>
      </c>
    </row>
    <row r="16" ht="16.5" spans="1:10">
      <c r="A16" s="65"/>
      <c r="B16" s="69">
        <v>45926</v>
      </c>
      <c r="C16" s="55"/>
      <c r="D16" s="56"/>
      <c r="E16" s="67"/>
      <c r="F16" s="57"/>
      <c r="G16" s="58" t="s">
        <v>107</v>
      </c>
      <c r="H16" s="58">
        <v>1100</v>
      </c>
      <c r="I16" s="59">
        <v>0.85</v>
      </c>
      <c r="J16" s="60">
        <f t="shared" si="0"/>
        <v>935</v>
      </c>
    </row>
    <row r="17" ht="16.5" spans="1:10">
      <c r="A17" s="70"/>
      <c r="B17" s="71">
        <v>45940</v>
      </c>
      <c r="C17" s="72"/>
      <c r="D17" s="73"/>
      <c r="E17" s="74"/>
      <c r="F17" s="75"/>
      <c r="G17" s="76" t="s">
        <v>111</v>
      </c>
      <c r="H17" s="76">
        <v>624</v>
      </c>
      <c r="I17" s="77">
        <v>0.85</v>
      </c>
      <c r="J17" s="60">
        <f t="shared" si="0"/>
        <v>530.4</v>
      </c>
    </row>
    <row r="18" ht="16.5" spans="1:10">
      <c r="A18" s="53">
        <v>45943</v>
      </c>
      <c r="B18" s="78">
        <v>45945</v>
      </c>
      <c r="C18" s="55" t="s">
        <v>10</v>
      </c>
      <c r="D18" s="56" t="s">
        <v>91</v>
      </c>
      <c r="E18" s="56" t="s">
        <v>112</v>
      </c>
      <c r="F18" s="57" t="s">
        <v>113</v>
      </c>
      <c r="G18" s="58" t="s">
        <v>114</v>
      </c>
      <c r="H18" s="58">
        <v>150</v>
      </c>
      <c r="I18" s="59">
        <v>0.19</v>
      </c>
      <c r="J18" s="60">
        <f t="shared" si="0"/>
        <v>28.5</v>
      </c>
    </row>
    <row r="19" ht="16.5" spans="1:10">
      <c r="A19" s="53"/>
      <c r="B19" s="78">
        <v>45944</v>
      </c>
      <c r="C19" s="55"/>
      <c r="D19" s="56"/>
      <c r="E19" s="56"/>
      <c r="F19" s="57"/>
      <c r="G19" s="58" t="s">
        <v>115</v>
      </c>
      <c r="H19" s="58">
        <v>600</v>
      </c>
      <c r="I19" s="59">
        <v>0.035</v>
      </c>
      <c r="J19" s="60">
        <f t="shared" si="0"/>
        <v>21</v>
      </c>
    </row>
    <row r="20" ht="16.5" spans="1:10">
      <c r="A20" s="53"/>
      <c r="B20" s="53">
        <v>45949</v>
      </c>
      <c r="C20" s="55"/>
      <c r="D20" s="55"/>
      <c r="E20" s="56"/>
      <c r="F20" s="57"/>
      <c r="G20" s="55" t="s">
        <v>116</v>
      </c>
      <c r="H20" s="55">
        <v>9090</v>
      </c>
      <c r="I20" s="59">
        <v>0.15</v>
      </c>
      <c r="J20" s="60">
        <f t="shared" si="0"/>
        <v>1363.5</v>
      </c>
    </row>
    <row r="23" spans="1:10">
      <c r="I23" s="79" t="s">
        <v>98</v>
      </c>
      <c r="J23" s="43">
        <f>SUM(J3:J22)</f>
        <v>20891.2</v>
      </c>
    </row>
    <row r="26" spans="1:10">
      <c r="H26" s="43" t="s">
        <v>81</v>
      </c>
    </row>
    <row r="28" ht="91.5" spans="1:10">
      <c r="E28" s="80" t="s">
        <v>82</v>
      </c>
    </row>
  </sheetData>
  <autoFilter xmlns:etc="http://www.wps.cn/officeDocument/2017/etCustomData" ref="A1:J20" etc:filterBottomFollowUsedRange="0">
    <extLst/>
  </autoFilter>
  <mergeCells count="24">
    <mergeCell ref="A1:J1"/>
    <mergeCell ref="A3:A6"/>
    <mergeCell ref="A7:A11"/>
    <mergeCell ref="A12:A17"/>
    <mergeCell ref="A18:A20"/>
    <mergeCell ref="B3:B4"/>
    <mergeCell ref="B7:B8"/>
    <mergeCell ref="B12:B13"/>
    <mergeCell ref="C3:C6"/>
    <mergeCell ref="C7:C11"/>
    <mergeCell ref="C12:C17"/>
    <mergeCell ref="C18:C20"/>
    <mergeCell ref="D3:D6"/>
    <mergeCell ref="D7:D11"/>
    <mergeCell ref="D12:D17"/>
    <mergeCell ref="D18:D20"/>
    <mergeCell ref="E3:E6"/>
    <mergeCell ref="E7:E11"/>
    <mergeCell ref="E12:E17"/>
    <mergeCell ref="E18:E20"/>
    <mergeCell ref="F3:F6"/>
    <mergeCell ref="F7:F11"/>
    <mergeCell ref="F12:F17"/>
    <mergeCell ref="F18:F20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A1" sqref="$A1:$XFD1048576"/>
    </sheetView>
  </sheetViews>
  <sheetFormatPr defaultColWidth="8.72727272727273" defaultRowHeight="14"/>
  <cols>
    <col min="1" max="3" width="15.3636363636364" style="1" customWidth="1"/>
    <col min="4" max="4" width="14.5454545454545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13.4545454545455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s="1" customFormat="1" ht="21" customHeight="1" spans="1:10">
      <c r="A1" s="3" t="s">
        <v>73</v>
      </c>
      <c r="B1" s="3"/>
      <c r="C1" s="4"/>
      <c r="D1" s="4"/>
      <c r="E1" s="5"/>
      <c r="F1" s="4"/>
      <c r="G1" s="4"/>
      <c r="H1" s="4"/>
      <c r="I1" s="4"/>
      <c r="J1" s="4"/>
    </row>
    <row r="2" s="1" customFormat="1" customHeight="1" spans="1:10">
      <c r="A2" s="6" t="s">
        <v>1</v>
      </c>
      <c r="B2" s="6" t="s">
        <v>74</v>
      </c>
      <c r="C2" s="6" t="s">
        <v>2</v>
      </c>
      <c r="D2" s="6" t="s">
        <v>3</v>
      </c>
      <c r="E2" s="7" t="s">
        <v>4</v>
      </c>
      <c r="F2" s="6" t="s">
        <v>5</v>
      </c>
      <c r="G2" s="8" t="s">
        <v>6</v>
      </c>
      <c r="H2" s="9" t="s">
        <v>7</v>
      </c>
      <c r="I2" s="10" t="s">
        <v>8</v>
      </c>
      <c r="J2" s="11" t="s">
        <v>9</v>
      </c>
    </row>
    <row r="3" s="1" customFormat="1" ht="16.5" spans="1:10">
      <c r="A3" s="33">
        <v>45943</v>
      </c>
      <c r="B3" s="34">
        <v>45952</v>
      </c>
      <c r="C3" s="35" t="s">
        <v>10</v>
      </c>
      <c r="D3" s="35">
        <v>90945</v>
      </c>
      <c r="E3" s="35" t="s">
        <v>117</v>
      </c>
      <c r="F3" s="35" t="s">
        <v>118</v>
      </c>
      <c r="G3" s="18" t="s">
        <v>105</v>
      </c>
      <c r="H3" s="30">
        <v>42200</v>
      </c>
      <c r="I3" s="19">
        <v>0.21</v>
      </c>
      <c r="J3" s="20">
        <f t="shared" ref="J3:J23" si="0">H3*I3</f>
        <v>8862</v>
      </c>
    </row>
    <row r="4" s="1" customFormat="1" ht="16.5" spans="1:10">
      <c r="A4" s="36"/>
      <c r="B4" s="34"/>
      <c r="C4" s="37"/>
      <c r="D4" s="37"/>
      <c r="E4" s="37"/>
      <c r="F4" s="37"/>
      <c r="G4" s="18" t="s">
        <v>14</v>
      </c>
      <c r="H4" s="30">
        <v>42200</v>
      </c>
      <c r="I4" s="19">
        <v>0.075</v>
      </c>
      <c r="J4" s="20">
        <f t="shared" si="0"/>
        <v>3165</v>
      </c>
    </row>
    <row r="5" s="1" customFormat="1" ht="16.5" spans="1:10">
      <c r="A5" s="36"/>
      <c r="B5" s="29">
        <v>45946</v>
      </c>
      <c r="C5" s="37"/>
      <c r="D5" s="37"/>
      <c r="E5" s="37"/>
      <c r="F5" s="37"/>
      <c r="G5" s="31" t="s">
        <v>15</v>
      </c>
      <c r="H5" s="30">
        <v>168800</v>
      </c>
      <c r="I5" s="38">
        <v>0.035</v>
      </c>
      <c r="J5" s="20">
        <f t="shared" si="0"/>
        <v>5908</v>
      </c>
    </row>
    <row r="6" s="1" customFormat="1" ht="16.5" spans="1:10">
      <c r="A6" s="36"/>
      <c r="B6" s="29">
        <v>45946</v>
      </c>
      <c r="C6" s="37"/>
      <c r="D6" s="37"/>
      <c r="E6" s="37"/>
      <c r="F6" s="37"/>
      <c r="G6" s="31" t="s">
        <v>119</v>
      </c>
      <c r="H6" s="30">
        <v>44500</v>
      </c>
      <c r="I6" s="38">
        <v>0.58</v>
      </c>
      <c r="J6" s="20">
        <f t="shared" si="0"/>
        <v>25810</v>
      </c>
    </row>
    <row r="7" s="1" customFormat="1" ht="16.5" spans="1:10">
      <c r="A7" s="39"/>
      <c r="B7" s="29">
        <v>45946</v>
      </c>
      <c r="C7" s="40"/>
      <c r="D7" s="40"/>
      <c r="E7" s="40"/>
      <c r="F7" s="40"/>
      <c r="G7" s="31" t="s">
        <v>80</v>
      </c>
      <c r="H7" s="30">
        <v>42200</v>
      </c>
      <c r="I7" s="38">
        <v>0.075</v>
      </c>
      <c r="J7" s="20">
        <f t="shared" si="0"/>
        <v>3165</v>
      </c>
    </row>
    <row r="8" s="1" customFormat="1" ht="16.5" spans="1:10">
      <c r="A8" s="33">
        <v>45952</v>
      </c>
      <c r="B8" s="34">
        <v>45960</v>
      </c>
      <c r="C8" s="35" t="s">
        <v>10</v>
      </c>
      <c r="D8" s="35" t="s">
        <v>120</v>
      </c>
      <c r="E8" s="35" t="s">
        <v>121</v>
      </c>
      <c r="F8" s="35" t="s">
        <v>122</v>
      </c>
      <c r="G8" s="18" t="s">
        <v>105</v>
      </c>
      <c r="H8" s="30">
        <v>47080</v>
      </c>
      <c r="I8" s="19">
        <v>0.21</v>
      </c>
      <c r="J8" s="20">
        <f t="shared" si="0"/>
        <v>9886.8</v>
      </c>
    </row>
    <row r="9" s="1" customFormat="1" ht="16.5" spans="1:10">
      <c r="A9" s="36"/>
      <c r="B9" s="34"/>
      <c r="C9" s="37"/>
      <c r="D9" s="37"/>
      <c r="E9" s="37"/>
      <c r="F9" s="37"/>
      <c r="G9" s="18" t="s">
        <v>14</v>
      </c>
      <c r="H9" s="30">
        <v>47080</v>
      </c>
      <c r="I9" s="19">
        <v>0.075</v>
      </c>
      <c r="J9" s="20">
        <f t="shared" si="0"/>
        <v>3531</v>
      </c>
    </row>
    <row r="10" s="1" customFormat="1" ht="16.5" spans="1:10">
      <c r="A10" s="36"/>
      <c r="B10" s="29">
        <v>45956</v>
      </c>
      <c r="C10" s="37"/>
      <c r="D10" s="37"/>
      <c r="E10" s="37"/>
      <c r="F10" s="37"/>
      <c r="G10" s="31" t="s">
        <v>15</v>
      </c>
      <c r="H10" s="30">
        <v>188320</v>
      </c>
      <c r="I10" s="38">
        <v>0.035</v>
      </c>
      <c r="J10" s="20">
        <f t="shared" si="0"/>
        <v>6591.2</v>
      </c>
    </row>
    <row r="11" s="1" customFormat="1" ht="16.5" spans="1:10">
      <c r="A11" s="36"/>
      <c r="B11" s="29">
        <v>45957</v>
      </c>
      <c r="C11" s="37"/>
      <c r="D11" s="37"/>
      <c r="E11" s="37"/>
      <c r="F11" s="37"/>
      <c r="G11" s="31" t="s">
        <v>119</v>
      </c>
      <c r="H11" s="30">
        <v>49150</v>
      </c>
      <c r="I11" s="38">
        <v>0.58</v>
      </c>
      <c r="J11" s="20">
        <f t="shared" si="0"/>
        <v>28507</v>
      </c>
    </row>
    <row r="12" s="1" customFormat="1" ht="16.5" spans="1:10">
      <c r="A12" s="39"/>
      <c r="B12" s="29">
        <v>45956</v>
      </c>
      <c r="C12" s="40"/>
      <c r="D12" s="40"/>
      <c r="E12" s="40"/>
      <c r="F12" s="40"/>
      <c r="G12" s="31" t="s">
        <v>80</v>
      </c>
      <c r="H12" s="30">
        <v>47080</v>
      </c>
      <c r="I12" s="38">
        <v>0.075</v>
      </c>
      <c r="J12" s="20">
        <f t="shared" si="0"/>
        <v>3531</v>
      </c>
    </row>
    <row r="13" s="1" customFormat="1" ht="16.5" spans="1:10">
      <c r="A13" s="29">
        <v>45961</v>
      </c>
      <c r="B13" s="13">
        <v>45969</v>
      </c>
      <c r="C13" s="17" t="s">
        <v>10</v>
      </c>
      <c r="D13" s="17" t="s">
        <v>123</v>
      </c>
      <c r="E13" s="17" t="s">
        <v>124</v>
      </c>
      <c r="F13" s="17" t="s">
        <v>125</v>
      </c>
      <c r="G13" s="18" t="s">
        <v>105</v>
      </c>
      <c r="H13" s="30">
        <v>41640</v>
      </c>
      <c r="I13" s="19">
        <v>0.21</v>
      </c>
      <c r="J13" s="20">
        <f t="shared" si="0"/>
        <v>8744.4</v>
      </c>
    </row>
    <row r="14" s="1" customFormat="1" ht="16.5" spans="1:10">
      <c r="A14" s="29"/>
      <c r="B14" s="13"/>
      <c r="C14" s="17"/>
      <c r="D14" s="17"/>
      <c r="E14" s="17"/>
      <c r="F14" s="17"/>
      <c r="G14" s="18" t="s">
        <v>14</v>
      </c>
      <c r="H14" s="30">
        <v>41640</v>
      </c>
      <c r="I14" s="19">
        <v>0.075</v>
      </c>
      <c r="J14" s="20">
        <f t="shared" si="0"/>
        <v>3123</v>
      </c>
    </row>
    <row r="15" s="1" customFormat="1" ht="16.5" spans="1:10">
      <c r="A15" s="29"/>
      <c r="B15" s="29">
        <v>45965</v>
      </c>
      <c r="C15" s="17"/>
      <c r="D15" s="17"/>
      <c r="E15" s="17"/>
      <c r="F15" s="17"/>
      <c r="G15" s="31" t="s">
        <v>15</v>
      </c>
      <c r="H15" s="30">
        <v>166560</v>
      </c>
      <c r="I15" s="19">
        <v>0.035</v>
      </c>
      <c r="J15" s="20">
        <f t="shared" si="0"/>
        <v>5829.6</v>
      </c>
    </row>
    <row r="16" s="1" customFormat="1" ht="16.5" spans="1:10">
      <c r="A16" s="29"/>
      <c r="B16" s="29">
        <v>45965</v>
      </c>
      <c r="C16" s="17"/>
      <c r="D16" s="17"/>
      <c r="E16" s="17"/>
      <c r="F16" s="17"/>
      <c r="G16" s="31" t="s">
        <v>119</v>
      </c>
      <c r="H16" s="30">
        <v>43305</v>
      </c>
      <c r="I16" s="19">
        <v>0.58</v>
      </c>
      <c r="J16" s="20">
        <f t="shared" si="0"/>
        <v>25116.9</v>
      </c>
    </row>
    <row r="17" s="1" customFormat="1" ht="16.5" spans="1:10">
      <c r="A17" s="29"/>
      <c r="B17" s="29">
        <v>45966</v>
      </c>
      <c r="C17" s="17"/>
      <c r="D17" s="17"/>
      <c r="E17" s="17"/>
      <c r="F17" s="17"/>
      <c r="G17" s="31" t="s">
        <v>80</v>
      </c>
      <c r="H17" s="30">
        <v>41640</v>
      </c>
      <c r="I17" s="19">
        <v>0.075</v>
      </c>
      <c r="J17" s="20">
        <f t="shared" si="0"/>
        <v>3123</v>
      </c>
    </row>
    <row r="18" ht="16.5" spans="1:10">
      <c r="A18" s="12">
        <v>45972</v>
      </c>
      <c r="B18" s="13">
        <v>45979</v>
      </c>
      <c r="C18" s="14" t="s">
        <v>10</v>
      </c>
      <c r="D18" s="15" t="s">
        <v>126</v>
      </c>
      <c r="E18" s="16" t="s">
        <v>127</v>
      </c>
      <c r="F18" s="17" t="s">
        <v>128</v>
      </c>
      <c r="G18" s="18" t="s">
        <v>105</v>
      </c>
      <c r="H18" s="18">
        <v>12820</v>
      </c>
      <c r="I18" s="19">
        <v>0.21</v>
      </c>
      <c r="J18" s="20">
        <f t="shared" si="0"/>
        <v>2692.2</v>
      </c>
    </row>
    <row r="19" ht="16.5" spans="1:10">
      <c r="A19" s="12"/>
      <c r="B19" s="13"/>
      <c r="C19" s="14"/>
      <c r="D19" s="15"/>
      <c r="E19" s="16"/>
      <c r="F19" s="17"/>
      <c r="G19" s="18" t="s">
        <v>14</v>
      </c>
      <c r="H19" s="18">
        <v>12820</v>
      </c>
      <c r="I19" s="19">
        <v>0.075</v>
      </c>
      <c r="J19" s="20">
        <f t="shared" si="0"/>
        <v>961.5</v>
      </c>
    </row>
    <row r="20" ht="16.5" spans="1:10">
      <c r="A20" s="12"/>
      <c r="B20" s="41">
        <v>45975</v>
      </c>
      <c r="C20" s="14"/>
      <c r="D20" s="15"/>
      <c r="E20" s="16"/>
      <c r="F20" s="17"/>
      <c r="G20" s="18" t="s">
        <v>20</v>
      </c>
      <c r="H20" s="18">
        <v>76920</v>
      </c>
      <c r="I20" s="19">
        <v>0.035</v>
      </c>
      <c r="J20" s="20">
        <f t="shared" si="0"/>
        <v>2692.2</v>
      </c>
    </row>
    <row r="21" ht="16.5" spans="1:10">
      <c r="A21" s="12"/>
      <c r="B21" s="42"/>
      <c r="C21" s="14"/>
      <c r="D21" s="15"/>
      <c r="E21" s="16"/>
      <c r="F21" s="17"/>
      <c r="G21" s="15" t="s">
        <v>129</v>
      </c>
      <c r="H21" s="18">
        <v>12820</v>
      </c>
      <c r="I21" s="21">
        <v>0.027</v>
      </c>
      <c r="J21" s="20">
        <f t="shared" si="0"/>
        <v>346.14</v>
      </c>
    </row>
    <row r="22" s="1" customFormat="1" ht="16.5" spans="1:10">
      <c r="A22" s="12"/>
      <c r="B22" s="13">
        <v>45975</v>
      </c>
      <c r="C22" s="14"/>
      <c r="D22" s="15"/>
      <c r="E22" s="16"/>
      <c r="F22" s="17"/>
      <c r="G22" s="15" t="s">
        <v>106</v>
      </c>
      <c r="H22" s="18">
        <v>12820</v>
      </c>
      <c r="I22" s="21">
        <v>0.03</v>
      </c>
      <c r="J22" s="20">
        <f t="shared" si="0"/>
        <v>384.6</v>
      </c>
    </row>
    <row r="23" ht="16.5" spans="1:10">
      <c r="A23" s="12"/>
      <c r="B23" s="13">
        <v>45975</v>
      </c>
      <c r="C23" s="14"/>
      <c r="D23" s="15"/>
      <c r="E23" s="16"/>
      <c r="F23" s="17"/>
      <c r="G23" s="18" t="s">
        <v>107</v>
      </c>
      <c r="H23" s="18">
        <v>12820</v>
      </c>
      <c r="I23" s="19">
        <v>0.85</v>
      </c>
      <c r="J23" s="20">
        <f t="shared" si="0"/>
        <v>10897</v>
      </c>
    </row>
    <row r="25" spans="1:10">
      <c r="J25" s="1">
        <f>SUM(J3:J24)</f>
        <v>162867.54</v>
      </c>
    </row>
    <row r="27" spans="1:10">
      <c r="H27" s="28" t="s">
        <v>81</v>
      </c>
    </row>
  </sheetData>
  <autoFilter xmlns:etc="http://www.wps.cn/officeDocument/2017/etCustomData" ref="A1:J23" etc:filterBottomFollowUsedRange="0">
    <extLst/>
  </autoFilter>
  <mergeCells count="26">
    <mergeCell ref="A1:J1"/>
    <mergeCell ref="A3:A7"/>
    <mergeCell ref="A8:A12"/>
    <mergeCell ref="A13:A17"/>
    <mergeCell ref="A18:A23"/>
    <mergeCell ref="B3:B4"/>
    <mergeCell ref="B8:B9"/>
    <mergeCell ref="B13:B14"/>
    <mergeCell ref="B18:B19"/>
    <mergeCell ref="B20:B21"/>
    <mergeCell ref="C3:C7"/>
    <mergeCell ref="C8:C12"/>
    <mergeCell ref="C13:C17"/>
    <mergeCell ref="C18:C23"/>
    <mergeCell ref="D3:D7"/>
    <mergeCell ref="D8:D12"/>
    <mergeCell ref="D13:D17"/>
    <mergeCell ref="D18:D23"/>
    <mergeCell ref="E3:E7"/>
    <mergeCell ref="E8:E12"/>
    <mergeCell ref="E13:E17"/>
    <mergeCell ref="E18:E23"/>
    <mergeCell ref="F3:F7"/>
    <mergeCell ref="F8:F12"/>
    <mergeCell ref="F13:F17"/>
    <mergeCell ref="F18:F2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topLeftCell="A43" workbookViewId="0">
      <selection activeCell="H57" sqref="H57"/>
    </sheetView>
  </sheetViews>
  <sheetFormatPr defaultColWidth="8.72727272727273" defaultRowHeight="14"/>
  <cols>
    <col min="1" max="3" width="15.3636363636364" style="1" customWidth="1"/>
    <col min="4" max="4" width="14.5454545454545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13.4545454545455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ht="21" customHeight="1" spans="1:10">
      <c r="A1" s="3" t="s">
        <v>73</v>
      </c>
      <c r="B1" s="3"/>
      <c r="C1" s="4"/>
      <c r="D1" s="4"/>
      <c r="E1" s="5"/>
      <c r="F1" s="4"/>
      <c r="G1" s="4"/>
      <c r="H1" s="4"/>
      <c r="I1" s="4"/>
      <c r="J1" s="4"/>
    </row>
    <row r="2" customHeight="1" spans="1:10">
      <c r="A2" s="6" t="s">
        <v>1</v>
      </c>
      <c r="B2" s="6" t="s">
        <v>74</v>
      </c>
      <c r="C2" s="6" t="s">
        <v>2</v>
      </c>
      <c r="D2" s="6" t="s">
        <v>3</v>
      </c>
      <c r="E2" s="7" t="s">
        <v>4</v>
      </c>
      <c r="F2" s="6" t="s">
        <v>5</v>
      </c>
      <c r="G2" s="8" t="s">
        <v>6</v>
      </c>
      <c r="H2" s="9" t="s">
        <v>7</v>
      </c>
      <c r="I2" s="10" t="s">
        <v>8</v>
      </c>
      <c r="J2" s="11" t="s">
        <v>9</v>
      </c>
    </row>
    <row r="3" ht="16.5" spans="1:10">
      <c r="A3" s="12">
        <v>45969</v>
      </c>
      <c r="B3" s="13">
        <v>45981</v>
      </c>
      <c r="C3" s="14" t="s">
        <v>10</v>
      </c>
      <c r="D3" s="15" t="s">
        <v>130</v>
      </c>
      <c r="E3" s="16" t="s">
        <v>131</v>
      </c>
      <c r="F3" s="17" t="s">
        <v>132</v>
      </c>
      <c r="G3" s="18" t="s">
        <v>105</v>
      </c>
      <c r="H3" s="18">
        <v>62500</v>
      </c>
      <c r="I3" s="19">
        <v>0.21</v>
      </c>
      <c r="J3" s="20">
        <f t="shared" ref="J3:J50" si="0">H3*I3</f>
        <v>13125</v>
      </c>
    </row>
    <row r="4" ht="16.5" spans="1:10">
      <c r="A4" s="12"/>
      <c r="B4" s="13"/>
      <c r="C4" s="14"/>
      <c r="D4" s="15"/>
      <c r="E4" s="16"/>
      <c r="F4" s="17"/>
      <c r="G4" s="18" t="s">
        <v>14</v>
      </c>
      <c r="H4" s="18">
        <v>62500</v>
      </c>
      <c r="I4" s="19">
        <v>0.075</v>
      </c>
      <c r="J4" s="20">
        <f t="shared" si="0"/>
        <v>4687.5</v>
      </c>
    </row>
    <row r="5" ht="16.5" spans="1:10">
      <c r="A5" s="12"/>
      <c r="B5" s="13">
        <v>45976</v>
      </c>
      <c r="C5" s="14"/>
      <c r="D5" s="15"/>
      <c r="E5" s="16"/>
      <c r="F5" s="17"/>
      <c r="G5" s="18" t="s">
        <v>52</v>
      </c>
      <c r="H5" s="18">
        <v>312500</v>
      </c>
      <c r="I5" s="19">
        <v>0.035</v>
      </c>
      <c r="J5" s="20">
        <f t="shared" si="0"/>
        <v>10937.5</v>
      </c>
    </row>
    <row r="6" ht="16.5" spans="1:10">
      <c r="A6" s="12"/>
      <c r="B6" s="13">
        <v>45979</v>
      </c>
      <c r="C6" s="14"/>
      <c r="D6" s="15"/>
      <c r="E6" s="16"/>
      <c r="F6" s="17"/>
      <c r="G6" s="15" t="s">
        <v>106</v>
      </c>
      <c r="H6" s="18">
        <v>62500</v>
      </c>
      <c r="I6" s="21">
        <v>0.03</v>
      </c>
      <c r="J6" s="20">
        <f t="shared" si="0"/>
        <v>1875</v>
      </c>
    </row>
    <row r="7" ht="16.5" spans="1:10">
      <c r="A7" s="12"/>
      <c r="B7" s="13">
        <v>45978</v>
      </c>
      <c r="C7" s="14"/>
      <c r="D7" s="15"/>
      <c r="E7" s="16"/>
      <c r="F7" s="17"/>
      <c r="G7" s="18" t="s">
        <v>107</v>
      </c>
      <c r="H7" s="18">
        <v>62500</v>
      </c>
      <c r="I7" s="19">
        <v>0.85</v>
      </c>
      <c r="J7" s="20">
        <f t="shared" si="0"/>
        <v>53125</v>
      </c>
    </row>
    <row r="8" ht="16.5" spans="1:10">
      <c r="A8" s="29">
        <v>45980</v>
      </c>
      <c r="B8" s="13">
        <v>45986</v>
      </c>
      <c r="C8" s="17" t="s">
        <v>10</v>
      </c>
      <c r="D8" s="17" t="s">
        <v>133</v>
      </c>
      <c r="E8" s="17" t="s">
        <v>134</v>
      </c>
      <c r="F8" s="17" t="s">
        <v>135</v>
      </c>
      <c r="G8" s="18" t="s">
        <v>105</v>
      </c>
      <c r="H8" s="30">
        <v>8745</v>
      </c>
      <c r="I8" s="19">
        <v>0.21</v>
      </c>
      <c r="J8" s="20">
        <f t="shared" si="0"/>
        <v>1836.45</v>
      </c>
    </row>
    <row r="9" ht="16.5" spans="1:10">
      <c r="A9" s="29"/>
      <c r="B9" s="13"/>
      <c r="C9" s="17"/>
      <c r="D9" s="17"/>
      <c r="E9" s="17"/>
      <c r="F9" s="17"/>
      <c r="G9" s="18" t="s">
        <v>14</v>
      </c>
      <c r="H9" s="30">
        <v>8745</v>
      </c>
      <c r="I9" s="19">
        <v>0.075</v>
      </c>
      <c r="J9" s="20">
        <f t="shared" si="0"/>
        <v>655.875</v>
      </c>
    </row>
    <row r="10" ht="16.5" spans="1:10">
      <c r="A10" s="29"/>
      <c r="B10" s="29">
        <v>45982</v>
      </c>
      <c r="C10" s="17"/>
      <c r="D10" s="17"/>
      <c r="E10" s="17"/>
      <c r="F10" s="17"/>
      <c r="G10" s="31" t="s">
        <v>20</v>
      </c>
      <c r="H10" s="30">
        <v>52470</v>
      </c>
      <c r="I10" s="19">
        <v>0.035</v>
      </c>
      <c r="J10" s="20">
        <f t="shared" si="0"/>
        <v>1836.45</v>
      </c>
    </row>
    <row r="11" ht="16.5" spans="1:10">
      <c r="A11" s="29"/>
      <c r="B11" s="29">
        <v>45982</v>
      </c>
      <c r="C11" s="17"/>
      <c r="D11" s="17"/>
      <c r="E11" s="17"/>
      <c r="F11" s="17"/>
      <c r="G11" s="31" t="s">
        <v>119</v>
      </c>
      <c r="H11" s="30">
        <v>8745</v>
      </c>
      <c r="I11" s="19">
        <v>0.58</v>
      </c>
      <c r="J11" s="20">
        <f t="shared" si="0"/>
        <v>5072.1</v>
      </c>
    </row>
    <row r="12" ht="16.5" spans="1:10">
      <c r="A12" s="29"/>
      <c r="B12" s="29">
        <v>45982</v>
      </c>
      <c r="C12" s="17"/>
      <c r="D12" s="17"/>
      <c r="E12" s="17"/>
      <c r="F12" s="17"/>
      <c r="G12" s="31" t="s">
        <v>80</v>
      </c>
      <c r="H12" s="30">
        <v>8745</v>
      </c>
      <c r="I12" s="19">
        <v>0.075</v>
      </c>
      <c r="J12" s="20">
        <f t="shared" si="0"/>
        <v>655.875</v>
      </c>
    </row>
    <row r="13" ht="16.5" spans="1:10">
      <c r="A13" s="12">
        <v>45982</v>
      </c>
      <c r="B13" s="13">
        <v>45989</v>
      </c>
      <c r="C13" s="14" t="s">
        <v>10</v>
      </c>
      <c r="D13" s="15" t="s">
        <v>136</v>
      </c>
      <c r="E13" s="16" t="s">
        <v>137</v>
      </c>
      <c r="F13" s="17" t="s">
        <v>138</v>
      </c>
      <c r="G13" s="18" t="s">
        <v>105</v>
      </c>
      <c r="H13" s="18">
        <v>62500</v>
      </c>
      <c r="I13" s="19">
        <v>0.21</v>
      </c>
      <c r="J13" s="20">
        <f t="shared" si="0"/>
        <v>13125</v>
      </c>
    </row>
    <row r="14" ht="16.5" spans="1:10">
      <c r="A14" s="12"/>
      <c r="B14" s="13"/>
      <c r="C14" s="14"/>
      <c r="D14" s="15"/>
      <c r="E14" s="16"/>
      <c r="F14" s="17"/>
      <c r="G14" s="18" t="s">
        <v>14</v>
      </c>
      <c r="H14" s="18">
        <v>62500</v>
      </c>
      <c r="I14" s="19">
        <v>0.075</v>
      </c>
      <c r="J14" s="20">
        <f t="shared" si="0"/>
        <v>4687.5</v>
      </c>
    </row>
    <row r="15" ht="16.5" spans="1:10">
      <c r="A15" s="12"/>
      <c r="B15" s="13">
        <v>45986</v>
      </c>
      <c r="C15" s="14"/>
      <c r="D15" s="15"/>
      <c r="E15" s="16"/>
      <c r="F15" s="17"/>
      <c r="G15" s="18" t="s">
        <v>52</v>
      </c>
      <c r="H15" s="18">
        <v>312500</v>
      </c>
      <c r="I15" s="19">
        <v>0.035</v>
      </c>
      <c r="J15" s="20">
        <f t="shared" si="0"/>
        <v>10937.5</v>
      </c>
    </row>
    <row r="16" ht="16.5" spans="1:10">
      <c r="A16" s="12"/>
      <c r="B16" s="13">
        <v>45988</v>
      </c>
      <c r="C16" s="14"/>
      <c r="D16" s="15"/>
      <c r="E16" s="16"/>
      <c r="F16" s="17"/>
      <c r="G16" s="15" t="s">
        <v>106</v>
      </c>
      <c r="H16" s="18">
        <v>62500</v>
      </c>
      <c r="I16" s="21">
        <v>0.03</v>
      </c>
      <c r="J16" s="20">
        <f t="shared" si="0"/>
        <v>1875</v>
      </c>
    </row>
    <row r="17" ht="16.5" spans="1:10">
      <c r="A17" s="12"/>
      <c r="B17" s="13">
        <v>45986</v>
      </c>
      <c r="C17" s="14"/>
      <c r="D17" s="15"/>
      <c r="E17" s="16"/>
      <c r="F17" s="17"/>
      <c r="G17" s="18" t="s">
        <v>107</v>
      </c>
      <c r="H17" s="18">
        <v>62500</v>
      </c>
      <c r="I17" s="19">
        <v>0.85</v>
      </c>
      <c r="J17" s="20">
        <f t="shared" si="0"/>
        <v>53125</v>
      </c>
    </row>
    <row r="18" ht="16.5" spans="1:10">
      <c r="A18" s="29">
        <v>45982</v>
      </c>
      <c r="B18" s="13">
        <v>45994</v>
      </c>
      <c r="C18" s="17" t="s">
        <v>10</v>
      </c>
      <c r="D18" s="17" t="s">
        <v>139</v>
      </c>
      <c r="E18" s="17" t="s">
        <v>140</v>
      </c>
      <c r="F18" s="17" t="s">
        <v>141</v>
      </c>
      <c r="G18" s="18" t="s">
        <v>105</v>
      </c>
      <c r="H18" s="30">
        <v>64500</v>
      </c>
      <c r="I18" s="19">
        <v>0.21</v>
      </c>
      <c r="J18" s="20">
        <f t="shared" si="0"/>
        <v>13545</v>
      </c>
    </row>
    <row r="19" ht="16.5" spans="1:10">
      <c r="A19" s="29"/>
      <c r="B19" s="13"/>
      <c r="C19" s="17"/>
      <c r="D19" s="17"/>
      <c r="E19" s="17"/>
      <c r="F19" s="17"/>
      <c r="G19" s="18" t="s">
        <v>14</v>
      </c>
      <c r="H19" s="30">
        <v>64500</v>
      </c>
      <c r="I19" s="19">
        <v>0.075</v>
      </c>
      <c r="J19" s="20">
        <f t="shared" si="0"/>
        <v>4837.5</v>
      </c>
    </row>
    <row r="20" ht="16.5" spans="1:10">
      <c r="A20" s="29"/>
      <c r="B20" s="29">
        <v>45988</v>
      </c>
      <c r="C20" s="17"/>
      <c r="D20" s="17"/>
      <c r="E20" s="17"/>
      <c r="F20" s="17"/>
      <c r="G20" s="31" t="s">
        <v>15</v>
      </c>
      <c r="H20" s="30">
        <v>258000</v>
      </c>
      <c r="I20" s="19">
        <v>0.035</v>
      </c>
      <c r="J20" s="20">
        <f t="shared" si="0"/>
        <v>9030</v>
      </c>
    </row>
    <row r="21" ht="16.5" spans="1:10">
      <c r="A21" s="29"/>
      <c r="B21" s="29">
        <v>45989</v>
      </c>
      <c r="C21" s="17"/>
      <c r="D21" s="17"/>
      <c r="E21" s="17"/>
      <c r="F21" s="17"/>
      <c r="G21" s="31" t="s">
        <v>119</v>
      </c>
      <c r="H21" s="30">
        <v>64500</v>
      </c>
      <c r="I21" s="19">
        <v>0.58</v>
      </c>
      <c r="J21" s="20">
        <f t="shared" si="0"/>
        <v>37410</v>
      </c>
    </row>
    <row r="22" ht="16.5" spans="1:10">
      <c r="A22" s="29"/>
      <c r="B22" s="29">
        <v>45989</v>
      </c>
      <c r="C22" s="17"/>
      <c r="D22" s="17"/>
      <c r="E22" s="17"/>
      <c r="F22" s="17"/>
      <c r="G22" s="31" t="s">
        <v>80</v>
      </c>
      <c r="H22" s="30">
        <v>64500</v>
      </c>
      <c r="I22" s="19">
        <v>0.075</v>
      </c>
      <c r="J22" s="20">
        <f t="shared" si="0"/>
        <v>4837.5</v>
      </c>
    </row>
    <row r="23" ht="16.5" spans="1:10">
      <c r="A23" s="12">
        <v>45988</v>
      </c>
      <c r="B23" s="13">
        <v>45995</v>
      </c>
      <c r="C23" s="14" t="s">
        <v>10</v>
      </c>
      <c r="D23" s="15">
        <v>44269</v>
      </c>
      <c r="E23" s="16" t="s">
        <v>142</v>
      </c>
      <c r="F23" s="17" t="s">
        <v>143</v>
      </c>
      <c r="G23" s="18" t="s">
        <v>144</v>
      </c>
      <c r="H23" s="18">
        <v>4700</v>
      </c>
      <c r="I23" s="19">
        <v>0.19</v>
      </c>
      <c r="J23" s="20">
        <f t="shared" si="0"/>
        <v>893</v>
      </c>
    </row>
    <row r="24" ht="16.5" spans="1:10">
      <c r="A24" s="12"/>
      <c r="B24" s="13"/>
      <c r="C24" s="14"/>
      <c r="D24" s="15"/>
      <c r="E24" s="16"/>
      <c r="F24" s="17"/>
      <c r="G24" s="18" t="s">
        <v>14</v>
      </c>
      <c r="H24" s="18">
        <v>4700</v>
      </c>
      <c r="I24" s="19">
        <v>0.075</v>
      </c>
      <c r="J24" s="20">
        <f t="shared" si="0"/>
        <v>352.5</v>
      </c>
    </row>
    <row r="25" ht="16.5" spans="1:10">
      <c r="A25" s="12"/>
      <c r="B25" s="13"/>
      <c r="C25" s="14"/>
      <c r="D25" s="15"/>
      <c r="E25" s="16"/>
      <c r="F25" s="17"/>
      <c r="G25" s="18" t="s">
        <v>116</v>
      </c>
      <c r="H25" s="18">
        <v>4700</v>
      </c>
      <c r="I25" s="19">
        <v>0.15</v>
      </c>
      <c r="J25" s="20">
        <f t="shared" si="0"/>
        <v>705</v>
      </c>
    </row>
    <row r="26" ht="16.5" spans="1:10">
      <c r="A26" s="12"/>
      <c r="B26" s="13">
        <v>45991</v>
      </c>
      <c r="C26" s="14"/>
      <c r="D26" s="15"/>
      <c r="E26" s="16"/>
      <c r="F26" s="17"/>
      <c r="G26" s="18" t="s">
        <v>52</v>
      </c>
      <c r="H26" s="18">
        <v>23500</v>
      </c>
      <c r="I26" s="19">
        <v>0.035</v>
      </c>
      <c r="J26" s="20">
        <f t="shared" si="0"/>
        <v>822.5</v>
      </c>
    </row>
    <row r="27" ht="16.5" spans="1:10">
      <c r="A27" s="12"/>
      <c r="B27" s="13">
        <v>45991</v>
      </c>
      <c r="C27" s="14"/>
      <c r="D27" s="15"/>
      <c r="E27" s="16"/>
      <c r="F27" s="17"/>
      <c r="G27" s="15" t="s">
        <v>106</v>
      </c>
      <c r="H27" s="18">
        <v>4700</v>
      </c>
      <c r="I27" s="21">
        <v>0.03</v>
      </c>
      <c r="J27" s="20">
        <f t="shared" si="0"/>
        <v>141</v>
      </c>
    </row>
    <row r="28" ht="16.5" spans="1:10">
      <c r="A28" s="12"/>
      <c r="B28" s="13">
        <v>45990</v>
      </c>
      <c r="C28" s="14"/>
      <c r="D28" s="15"/>
      <c r="E28" s="16"/>
      <c r="F28" s="17"/>
      <c r="G28" s="18" t="s">
        <v>107</v>
      </c>
      <c r="H28" s="18">
        <v>4700</v>
      </c>
      <c r="I28" s="19">
        <v>0.85</v>
      </c>
      <c r="J28" s="20">
        <f t="shared" si="0"/>
        <v>3995</v>
      </c>
    </row>
    <row r="29" ht="16.5" spans="1:10">
      <c r="A29" s="29">
        <v>45993</v>
      </c>
      <c r="B29" s="13">
        <v>45999</v>
      </c>
      <c r="C29" s="17" t="s">
        <v>10</v>
      </c>
      <c r="D29" s="17" t="s">
        <v>145</v>
      </c>
      <c r="E29" s="17" t="s">
        <v>146</v>
      </c>
      <c r="F29" s="17" t="s">
        <v>147</v>
      </c>
      <c r="G29" s="18" t="s">
        <v>144</v>
      </c>
      <c r="H29" s="30">
        <v>6000</v>
      </c>
      <c r="I29" s="19">
        <v>0.19</v>
      </c>
      <c r="J29" s="20">
        <f t="shared" si="0"/>
        <v>1140</v>
      </c>
    </row>
    <row r="30" ht="16.5" spans="1:10">
      <c r="A30" s="29"/>
      <c r="B30" s="13"/>
      <c r="C30" s="17"/>
      <c r="D30" s="17"/>
      <c r="E30" s="17"/>
      <c r="F30" s="17"/>
      <c r="G30" s="18" t="s">
        <v>14</v>
      </c>
      <c r="H30" s="30">
        <v>6000</v>
      </c>
      <c r="I30" s="19">
        <v>0.075</v>
      </c>
      <c r="J30" s="20">
        <f t="shared" si="0"/>
        <v>450</v>
      </c>
    </row>
    <row r="31" ht="16.5" spans="1:10">
      <c r="A31" s="29"/>
      <c r="B31" s="13"/>
      <c r="C31" s="17"/>
      <c r="D31" s="17"/>
      <c r="E31" s="17"/>
      <c r="F31" s="17"/>
      <c r="G31" s="18" t="s">
        <v>116</v>
      </c>
      <c r="H31" s="30">
        <v>6000</v>
      </c>
      <c r="I31" s="19">
        <v>0.15</v>
      </c>
      <c r="J31" s="20">
        <f t="shared" si="0"/>
        <v>900</v>
      </c>
    </row>
    <row r="32" ht="16.5" spans="1:10">
      <c r="A32" s="29"/>
      <c r="B32" s="29">
        <v>45995</v>
      </c>
      <c r="C32" s="17"/>
      <c r="D32" s="17"/>
      <c r="E32" s="17"/>
      <c r="F32" s="17"/>
      <c r="G32" s="31" t="s">
        <v>15</v>
      </c>
      <c r="H32" s="30">
        <v>24000</v>
      </c>
      <c r="I32" s="19">
        <v>0.035</v>
      </c>
      <c r="J32" s="20">
        <f t="shared" si="0"/>
        <v>840</v>
      </c>
    </row>
    <row r="33" ht="16.5" spans="1:10">
      <c r="A33" s="29"/>
      <c r="B33" s="29">
        <v>45995</v>
      </c>
      <c r="C33" s="17"/>
      <c r="D33" s="17"/>
      <c r="E33" s="17"/>
      <c r="F33" s="17"/>
      <c r="G33" s="31" t="s">
        <v>119</v>
      </c>
      <c r="H33" s="30">
        <v>6500</v>
      </c>
      <c r="I33" s="19">
        <v>0.58</v>
      </c>
      <c r="J33" s="20">
        <f t="shared" si="0"/>
        <v>3770</v>
      </c>
    </row>
    <row r="34" ht="16.5" spans="1:10">
      <c r="A34" s="29"/>
      <c r="B34" s="29">
        <v>45997</v>
      </c>
      <c r="C34" s="17"/>
      <c r="D34" s="17"/>
      <c r="E34" s="17"/>
      <c r="F34" s="17"/>
      <c r="G34" s="31" t="s">
        <v>80</v>
      </c>
      <c r="H34" s="30">
        <v>6000</v>
      </c>
      <c r="I34" s="19">
        <v>0.075</v>
      </c>
      <c r="J34" s="20">
        <f t="shared" si="0"/>
        <v>450</v>
      </c>
    </row>
    <row r="35" ht="16.5" spans="1:10">
      <c r="A35" s="29">
        <v>45995</v>
      </c>
      <c r="B35" s="13">
        <v>46003</v>
      </c>
      <c r="C35" s="17" t="s">
        <v>10</v>
      </c>
      <c r="D35" s="17" t="s">
        <v>148</v>
      </c>
      <c r="E35" s="17" t="s">
        <v>149</v>
      </c>
      <c r="F35" s="17" t="s">
        <v>150</v>
      </c>
      <c r="G35" s="18" t="s">
        <v>105</v>
      </c>
      <c r="H35" s="30">
        <v>64500</v>
      </c>
      <c r="I35" s="19">
        <v>0.21</v>
      </c>
      <c r="J35" s="20">
        <f t="shared" si="0"/>
        <v>13545</v>
      </c>
    </row>
    <row r="36" ht="16.5" spans="1:10">
      <c r="A36" s="29"/>
      <c r="B36" s="13"/>
      <c r="C36" s="17"/>
      <c r="D36" s="17"/>
      <c r="E36" s="17"/>
      <c r="F36" s="17"/>
      <c r="G36" s="18" t="s">
        <v>14</v>
      </c>
      <c r="H36" s="30">
        <v>64500</v>
      </c>
      <c r="I36" s="19">
        <v>0.075</v>
      </c>
      <c r="J36" s="20">
        <f t="shared" si="0"/>
        <v>4837.5</v>
      </c>
    </row>
    <row r="37" ht="16.5" spans="1:10">
      <c r="A37" s="29"/>
      <c r="B37" s="29">
        <v>45998</v>
      </c>
      <c r="C37" s="17"/>
      <c r="D37" s="17"/>
      <c r="E37" s="17"/>
      <c r="F37" s="17"/>
      <c r="G37" s="31" t="s">
        <v>15</v>
      </c>
      <c r="H37" s="30">
        <v>258000</v>
      </c>
      <c r="I37" s="19">
        <v>0.035</v>
      </c>
      <c r="J37" s="20">
        <f t="shared" si="0"/>
        <v>9030</v>
      </c>
    </row>
    <row r="38" ht="16.5" spans="1:10">
      <c r="A38" s="29"/>
      <c r="B38" s="29">
        <v>45997</v>
      </c>
      <c r="C38" s="17"/>
      <c r="D38" s="17"/>
      <c r="E38" s="17"/>
      <c r="F38" s="17"/>
      <c r="G38" s="31" t="s">
        <v>119</v>
      </c>
      <c r="H38" s="30">
        <v>68000</v>
      </c>
      <c r="I38" s="19">
        <v>0.58</v>
      </c>
      <c r="J38" s="20">
        <f t="shared" si="0"/>
        <v>39440</v>
      </c>
    </row>
    <row r="39" ht="16.5" spans="1:10">
      <c r="A39" s="29"/>
      <c r="B39" s="29">
        <v>45999</v>
      </c>
      <c r="C39" s="17"/>
      <c r="D39" s="17"/>
      <c r="E39" s="17"/>
      <c r="F39" s="17"/>
      <c r="G39" s="31" t="s">
        <v>80</v>
      </c>
      <c r="H39" s="30">
        <v>64500</v>
      </c>
      <c r="I39" s="19">
        <v>0.075</v>
      </c>
      <c r="J39" s="20">
        <f t="shared" si="0"/>
        <v>4837.5</v>
      </c>
    </row>
    <row r="40" ht="16.5" spans="1:10">
      <c r="A40" s="12">
        <v>45999</v>
      </c>
      <c r="B40" s="13">
        <v>46007</v>
      </c>
      <c r="C40" s="14" t="s">
        <v>10</v>
      </c>
      <c r="D40" s="15" t="s">
        <v>151</v>
      </c>
      <c r="E40" s="16" t="s">
        <v>152</v>
      </c>
      <c r="F40" s="17" t="s">
        <v>153</v>
      </c>
      <c r="G40" s="18" t="s">
        <v>105</v>
      </c>
      <c r="H40" s="18">
        <v>96450</v>
      </c>
      <c r="I40" s="19">
        <v>0.21</v>
      </c>
      <c r="J40" s="20">
        <f t="shared" si="0"/>
        <v>20254.5</v>
      </c>
    </row>
    <row r="41" ht="16.5" spans="1:10">
      <c r="A41" s="12"/>
      <c r="B41" s="13"/>
      <c r="C41" s="14"/>
      <c r="D41" s="15"/>
      <c r="E41" s="16"/>
      <c r="F41" s="17"/>
      <c r="G41" s="18" t="s">
        <v>14</v>
      </c>
      <c r="H41" s="18">
        <v>96450</v>
      </c>
      <c r="I41" s="19">
        <v>0.075</v>
      </c>
      <c r="J41" s="20">
        <f t="shared" si="0"/>
        <v>7233.75</v>
      </c>
    </row>
    <row r="42" ht="16.5" spans="1:10">
      <c r="A42" s="12"/>
      <c r="B42" s="13">
        <v>46001</v>
      </c>
      <c r="C42" s="14"/>
      <c r="D42" s="15"/>
      <c r="E42" s="16"/>
      <c r="F42" s="17"/>
      <c r="G42" s="18" t="s">
        <v>52</v>
      </c>
      <c r="H42" s="18">
        <v>482250</v>
      </c>
      <c r="I42" s="19">
        <v>0.035</v>
      </c>
      <c r="J42" s="20">
        <f t="shared" si="0"/>
        <v>16878.75</v>
      </c>
    </row>
    <row r="43" ht="16.5" spans="1:10">
      <c r="A43" s="12"/>
      <c r="B43" s="13">
        <v>46002</v>
      </c>
      <c r="C43" s="14"/>
      <c r="D43" s="15"/>
      <c r="E43" s="16"/>
      <c r="F43" s="17"/>
      <c r="G43" s="15" t="s">
        <v>106</v>
      </c>
      <c r="H43" s="18">
        <v>96450</v>
      </c>
      <c r="I43" s="21">
        <v>0.03</v>
      </c>
      <c r="J43" s="20">
        <f t="shared" si="0"/>
        <v>2893.5</v>
      </c>
    </row>
    <row r="44" ht="16.5" spans="1:10">
      <c r="A44" s="12"/>
      <c r="B44" s="13">
        <v>46003</v>
      </c>
      <c r="C44" s="14"/>
      <c r="D44" s="15"/>
      <c r="E44" s="16"/>
      <c r="F44" s="17"/>
      <c r="G44" s="18" t="s">
        <v>107</v>
      </c>
      <c r="H44" s="18">
        <v>100368</v>
      </c>
      <c r="I44" s="19">
        <v>0.85</v>
      </c>
      <c r="J44" s="20">
        <f t="shared" si="0"/>
        <v>85312.8</v>
      </c>
    </row>
    <row r="45" ht="16.5" spans="1:10">
      <c r="A45" s="12">
        <v>46001</v>
      </c>
      <c r="B45" s="13">
        <v>46006</v>
      </c>
      <c r="C45" s="14" t="s">
        <v>10</v>
      </c>
      <c r="D45" s="15" t="s">
        <v>154</v>
      </c>
      <c r="E45" s="16" t="s">
        <v>155</v>
      </c>
      <c r="F45" s="17" t="s">
        <v>156</v>
      </c>
      <c r="G45" s="18" t="s">
        <v>144</v>
      </c>
      <c r="H45" s="18">
        <v>1500</v>
      </c>
      <c r="I45" s="19">
        <v>0.19</v>
      </c>
      <c r="J45" s="20">
        <f t="shared" si="0"/>
        <v>285</v>
      </c>
    </row>
    <row r="46" ht="16.5" spans="1:10">
      <c r="A46" s="12"/>
      <c r="B46" s="13"/>
      <c r="C46" s="14"/>
      <c r="D46" s="15"/>
      <c r="E46" s="16"/>
      <c r="F46" s="17"/>
      <c r="G46" s="18" t="s">
        <v>14</v>
      </c>
      <c r="H46" s="18">
        <v>1500</v>
      </c>
      <c r="I46" s="19">
        <v>0.075</v>
      </c>
      <c r="J46" s="20">
        <f t="shared" si="0"/>
        <v>112.5</v>
      </c>
    </row>
    <row r="47" ht="16.5" spans="1:10">
      <c r="A47" s="12"/>
      <c r="B47" s="13"/>
      <c r="C47" s="14"/>
      <c r="D47" s="15"/>
      <c r="E47" s="16"/>
      <c r="F47" s="17"/>
      <c r="G47" s="18" t="s">
        <v>116</v>
      </c>
      <c r="H47" s="18">
        <v>1500</v>
      </c>
      <c r="I47" s="19">
        <v>0.15</v>
      </c>
      <c r="J47" s="20">
        <f t="shared" si="0"/>
        <v>225</v>
      </c>
    </row>
    <row r="48" ht="16.5" spans="1:10">
      <c r="A48" s="12"/>
      <c r="B48" s="13">
        <v>46004</v>
      </c>
      <c r="C48" s="14"/>
      <c r="D48" s="15"/>
      <c r="E48" s="16"/>
      <c r="F48" s="17"/>
      <c r="G48" s="18" t="s">
        <v>52</v>
      </c>
      <c r="H48" s="18">
        <v>7500</v>
      </c>
      <c r="I48" s="19">
        <v>0.035</v>
      </c>
      <c r="J48" s="20">
        <f t="shared" si="0"/>
        <v>262.5</v>
      </c>
    </row>
    <row r="49" ht="16.5" spans="1:10">
      <c r="A49" s="12"/>
      <c r="B49" s="13">
        <v>46003</v>
      </c>
      <c r="C49" s="14"/>
      <c r="D49" s="15"/>
      <c r="E49" s="16"/>
      <c r="F49" s="17"/>
      <c r="G49" s="15" t="s">
        <v>106</v>
      </c>
      <c r="H49" s="18">
        <v>1500</v>
      </c>
      <c r="I49" s="21">
        <v>0.03</v>
      </c>
      <c r="J49" s="20">
        <f t="shared" si="0"/>
        <v>45</v>
      </c>
    </row>
    <row r="50" ht="16.5" spans="1:10">
      <c r="A50" s="12"/>
      <c r="B50" s="13"/>
      <c r="C50" s="14"/>
      <c r="D50" s="15"/>
      <c r="E50" s="16"/>
      <c r="F50" s="17"/>
      <c r="G50" s="18" t="s">
        <v>107</v>
      </c>
      <c r="H50" s="18">
        <v>1563</v>
      </c>
      <c r="I50" s="19">
        <v>0.85</v>
      </c>
      <c r="J50" s="20">
        <f t="shared" si="0"/>
        <v>1328.55</v>
      </c>
    </row>
    <row r="52" spans="1:10">
      <c r="I52" s="32" t="s">
        <v>98</v>
      </c>
      <c r="J52" s="1">
        <f>SUM(J3:J51)</f>
        <v>468197.6</v>
      </c>
    </row>
    <row r="56" spans="1:10">
      <c r="H56" s="28" t="s">
        <v>157</v>
      </c>
    </row>
  </sheetData>
  <autoFilter xmlns:etc="http://www.wps.cn/officeDocument/2017/etCustomData" ref="A1:J50" etc:filterBottomFollowUsedRange="0">
    <extLst/>
  </autoFilter>
  <mergeCells count="56">
    <mergeCell ref="A1:J1"/>
    <mergeCell ref="A3:A7"/>
    <mergeCell ref="A8:A12"/>
    <mergeCell ref="A13:A17"/>
    <mergeCell ref="A18:A22"/>
    <mergeCell ref="A23:A28"/>
    <mergeCell ref="A29:A34"/>
    <mergeCell ref="A35:A39"/>
    <mergeCell ref="A40:A44"/>
    <mergeCell ref="A45:A50"/>
    <mergeCell ref="B3:B4"/>
    <mergeCell ref="B8:B9"/>
    <mergeCell ref="B13:B14"/>
    <mergeCell ref="B18:B19"/>
    <mergeCell ref="B23:B25"/>
    <mergeCell ref="B29:B31"/>
    <mergeCell ref="B35:B36"/>
    <mergeCell ref="B40:B41"/>
    <mergeCell ref="B45:B47"/>
    <mergeCell ref="B49:B50"/>
    <mergeCell ref="C3:C7"/>
    <mergeCell ref="C8:C12"/>
    <mergeCell ref="C13:C17"/>
    <mergeCell ref="C18:C22"/>
    <mergeCell ref="C23:C28"/>
    <mergeCell ref="C29:C34"/>
    <mergeCell ref="C35:C39"/>
    <mergeCell ref="C40:C44"/>
    <mergeCell ref="C45:C50"/>
    <mergeCell ref="D3:D7"/>
    <mergeCell ref="D8:D12"/>
    <mergeCell ref="D13:D17"/>
    <mergeCell ref="D18:D22"/>
    <mergeCell ref="D23:D28"/>
    <mergeCell ref="D29:D34"/>
    <mergeCell ref="D35:D39"/>
    <mergeCell ref="D40:D44"/>
    <mergeCell ref="D45:D50"/>
    <mergeCell ref="E3:E7"/>
    <mergeCell ref="E8:E12"/>
    <mergeCell ref="E13:E17"/>
    <mergeCell ref="E18:E22"/>
    <mergeCell ref="E23:E28"/>
    <mergeCell ref="E29:E34"/>
    <mergeCell ref="E35:E39"/>
    <mergeCell ref="E40:E44"/>
    <mergeCell ref="E45:E50"/>
    <mergeCell ref="F3:F7"/>
    <mergeCell ref="F8:F12"/>
    <mergeCell ref="F13:F17"/>
    <mergeCell ref="F18:F22"/>
    <mergeCell ref="F23:F28"/>
    <mergeCell ref="F29:F34"/>
    <mergeCell ref="F35:F39"/>
    <mergeCell ref="F40:F44"/>
    <mergeCell ref="F45:F5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topLeftCell="A15" workbookViewId="0">
      <selection activeCell="J39" sqref="J39:J43"/>
    </sheetView>
  </sheetViews>
  <sheetFormatPr defaultColWidth="8.72727272727273" defaultRowHeight="14"/>
  <cols>
    <col min="1" max="3" width="15.3636363636364" style="1" customWidth="1"/>
    <col min="4" max="4" width="14.5454545454545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13.4545454545455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s="1" customFormat="1" ht="21" customHeight="1" spans="1:10">
      <c r="A1" s="3" t="s">
        <v>158</v>
      </c>
      <c r="B1" s="3"/>
      <c r="C1" s="4"/>
      <c r="D1" s="4"/>
      <c r="E1" s="5"/>
      <c r="F1" s="4"/>
      <c r="G1" s="4"/>
      <c r="H1" s="4"/>
      <c r="I1" s="4"/>
      <c r="J1" s="4"/>
    </row>
    <row r="2" s="1" customFormat="1" customHeight="1" spans="1:10">
      <c r="A2" s="6" t="s">
        <v>1</v>
      </c>
      <c r="B2" s="6" t="s">
        <v>74</v>
      </c>
      <c r="C2" s="6" t="s">
        <v>2</v>
      </c>
      <c r="D2" s="6" t="s">
        <v>3</v>
      </c>
      <c r="E2" s="7" t="s">
        <v>4</v>
      </c>
      <c r="F2" s="6" t="s">
        <v>5</v>
      </c>
      <c r="G2" s="8" t="s">
        <v>6</v>
      </c>
      <c r="H2" s="9" t="s">
        <v>7</v>
      </c>
      <c r="I2" s="10" t="s">
        <v>8</v>
      </c>
      <c r="J2" s="11" t="s">
        <v>9</v>
      </c>
    </row>
    <row r="3" s="1" customFormat="1" ht="16.5" spans="1:10">
      <c r="A3" s="12">
        <v>46008</v>
      </c>
      <c r="B3" s="13">
        <v>46015</v>
      </c>
      <c r="C3" s="14" t="s">
        <v>10</v>
      </c>
      <c r="D3" s="15" t="s">
        <v>159</v>
      </c>
      <c r="E3" s="16" t="s">
        <v>160</v>
      </c>
      <c r="F3" s="17" t="s">
        <v>161</v>
      </c>
      <c r="G3" s="18" t="s">
        <v>105</v>
      </c>
      <c r="H3" s="18">
        <v>21058</v>
      </c>
      <c r="I3" s="19">
        <v>0.21</v>
      </c>
      <c r="J3" s="20">
        <f t="shared" ref="J3:J43" si="0">H3*I3</f>
        <v>4422.18</v>
      </c>
    </row>
    <row r="4" s="1" customFormat="1" ht="16.5" spans="1:10">
      <c r="A4" s="12"/>
      <c r="B4" s="13"/>
      <c r="C4" s="14"/>
      <c r="D4" s="15"/>
      <c r="E4" s="16"/>
      <c r="F4" s="17"/>
      <c r="G4" s="18" t="s">
        <v>14</v>
      </c>
      <c r="H4" s="18">
        <v>21058</v>
      </c>
      <c r="I4" s="19">
        <v>0.075</v>
      </c>
      <c r="J4" s="20">
        <f t="shared" si="0"/>
        <v>1579.35</v>
      </c>
    </row>
    <row r="5" s="1" customFormat="1" ht="16.5" spans="1:10">
      <c r="A5" s="12"/>
      <c r="B5" s="13">
        <v>46011</v>
      </c>
      <c r="C5" s="14"/>
      <c r="D5" s="15"/>
      <c r="E5" s="16"/>
      <c r="F5" s="17"/>
      <c r="G5" s="18" t="s">
        <v>52</v>
      </c>
      <c r="H5" s="18">
        <f>H6*5</f>
        <v>105290</v>
      </c>
      <c r="I5" s="19">
        <v>0.035</v>
      </c>
      <c r="J5" s="20">
        <f t="shared" si="0"/>
        <v>3685.15</v>
      </c>
    </row>
    <row r="6" s="1" customFormat="1" ht="16.5" spans="1:10">
      <c r="A6" s="12"/>
      <c r="B6" s="13">
        <v>46012</v>
      </c>
      <c r="C6" s="14"/>
      <c r="D6" s="15"/>
      <c r="E6" s="16"/>
      <c r="F6" s="17"/>
      <c r="G6" s="15" t="s">
        <v>106</v>
      </c>
      <c r="H6" s="18">
        <v>21058</v>
      </c>
      <c r="I6" s="21">
        <v>0.03</v>
      </c>
      <c r="J6" s="20">
        <f t="shared" si="0"/>
        <v>631.74</v>
      </c>
    </row>
    <row r="7" s="1" customFormat="1" ht="16.5" spans="1:10">
      <c r="A7" s="12"/>
      <c r="B7" s="13"/>
      <c r="C7" s="14"/>
      <c r="D7" s="15"/>
      <c r="E7" s="16"/>
      <c r="F7" s="17"/>
      <c r="G7" s="18" t="s">
        <v>107</v>
      </c>
      <c r="H7" s="18">
        <v>21900</v>
      </c>
      <c r="I7" s="19">
        <v>0.85</v>
      </c>
      <c r="J7" s="20">
        <f t="shared" si="0"/>
        <v>18615</v>
      </c>
    </row>
    <row r="8" s="1" customFormat="1" ht="16.5" spans="1:10">
      <c r="A8" s="12">
        <v>46008</v>
      </c>
      <c r="B8" s="13">
        <v>46021</v>
      </c>
      <c r="C8" s="14" t="s">
        <v>10</v>
      </c>
      <c r="D8" s="15" t="s">
        <v>162</v>
      </c>
      <c r="E8" s="16" t="s">
        <v>163</v>
      </c>
      <c r="F8" s="17" t="s">
        <v>164</v>
      </c>
      <c r="G8" s="18" t="s">
        <v>165</v>
      </c>
      <c r="H8" s="18">
        <v>18010</v>
      </c>
      <c r="I8" s="19">
        <v>0.21</v>
      </c>
      <c r="J8" s="20">
        <f t="shared" si="0"/>
        <v>3782.1</v>
      </c>
    </row>
    <row r="9" s="1" customFormat="1" ht="16.5" spans="1:10">
      <c r="A9" s="12"/>
      <c r="B9" s="13"/>
      <c r="C9" s="14"/>
      <c r="D9" s="15"/>
      <c r="E9" s="16"/>
      <c r="F9" s="17"/>
      <c r="G9" s="18" t="s">
        <v>14</v>
      </c>
      <c r="H9" s="18">
        <v>18010</v>
      </c>
      <c r="I9" s="19">
        <v>0.075</v>
      </c>
      <c r="J9" s="20">
        <f t="shared" si="0"/>
        <v>1350.75</v>
      </c>
    </row>
    <row r="10" s="1" customFormat="1" ht="16.5" spans="1:10">
      <c r="A10" s="12"/>
      <c r="B10" s="13">
        <v>46017</v>
      </c>
      <c r="C10" s="14"/>
      <c r="D10" s="15"/>
      <c r="E10" s="16"/>
      <c r="F10" s="17"/>
      <c r="G10" s="18" t="s">
        <v>20</v>
      </c>
      <c r="H10" s="18">
        <f>H11*6</f>
        <v>108060</v>
      </c>
      <c r="I10" s="19">
        <v>0.035</v>
      </c>
      <c r="J10" s="20">
        <f t="shared" si="0"/>
        <v>3782.1</v>
      </c>
    </row>
    <row r="11" s="1" customFormat="1" ht="16.5" spans="1:10">
      <c r="A11" s="12"/>
      <c r="B11" s="13">
        <v>46017</v>
      </c>
      <c r="C11" s="14"/>
      <c r="D11" s="15"/>
      <c r="E11" s="16"/>
      <c r="F11" s="17"/>
      <c r="G11" s="22" t="s">
        <v>106</v>
      </c>
      <c r="H11" s="18">
        <v>18010</v>
      </c>
      <c r="I11" s="21">
        <v>0.03</v>
      </c>
      <c r="J11" s="20">
        <f t="shared" si="0"/>
        <v>540.3</v>
      </c>
    </row>
    <row r="12" s="1" customFormat="1" ht="16.5" spans="1:10">
      <c r="A12" s="12"/>
      <c r="B12" s="13">
        <v>46017</v>
      </c>
      <c r="C12" s="14"/>
      <c r="D12" s="15"/>
      <c r="E12" s="16"/>
      <c r="F12" s="17"/>
      <c r="G12" s="18" t="s">
        <v>107</v>
      </c>
      <c r="H12" s="18">
        <v>18010</v>
      </c>
      <c r="I12" s="19">
        <v>0.85</v>
      </c>
      <c r="J12" s="20">
        <f t="shared" si="0"/>
        <v>15308.5</v>
      </c>
    </row>
    <row r="13" s="1" customFormat="1" ht="16.5" spans="1:10">
      <c r="A13" s="12">
        <v>46008</v>
      </c>
      <c r="B13" s="13">
        <v>46031</v>
      </c>
      <c r="C13" s="14" t="s">
        <v>10</v>
      </c>
      <c r="D13" s="15" t="s">
        <v>166</v>
      </c>
      <c r="E13" s="16" t="s">
        <v>167</v>
      </c>
      <c r="F13" s="17" t="s">
        <v>168</v>
      </c>
      <c r="G13" s="18" t="s">
        <v>165</v>
      </c>
      <c r="H13" s="18">
        <v>50020</v>
      </c>
      <c r="I13" s="19">
        <v>0.21</v>
      </c>
      <c r="J13" s="20">
        <f t="shared" si="0"/>
        <v>10504.2</v>
      </c>
    </row>
    <row r="14" s="1" customFormat="1" ht="16.5" spans="1:10">
      <c r="A14" s="12"/>
      <c r="B14" s="13"/>
      <c r="C14" s="14"/>
      <c r="D14" s="15"/>
      <c r="E14" s="16"/>
      <c r="F14" s="17"/>
      <c r="G14" s="18" t="s">
        <v>14</v>
      </c>
      <c r="H14" s="18">
        <v>50020</v>
      </c>
      <c r="I14" s="19">
        <v>0.075</v>
      </c>
      <c r="J14" s="20">
        <f t="shared" si="0"/>
        <v>3751.5</v>
      </c>
    </row>
    <row r="15" s="1" customFormat="1" ht="16.5" spans="1:10">
      <c r="A15" s="12"/>
      <c r="B15" s="13">
        <v>46015</v>
      </c>
      <c r="C15" s="14"/>
      <c r="D15" s="15"/>
      <c r="E15" s="16"/>
      <c r="F15" s="17"/>
      <c r="G15" s="18" t="s">
        <v>52</v>
      </c>
      <c r="H15" s="18">
        <f>H16*5</f>
        <v>250100</v>
      </c>
      <c r="I15" s="19">
        <v>0.035</v>
      </c>
      <c r="J15" s="20">
        <f t="shared" si="0"/>
        <v>8753.5</v>
      </c>
    </row>
    <row r="16" s="1" customFormat="1" ht="16.5" spans="1:10">
      <c r="A16" s="12"/>
      <c r="B16" s="13">
        <v>46017</v>
      </c>
      <c r="C16" s="14"/>
      <c r="D16" s="15"/>
      <c r="E16" s="16"/>
      <c r="F16" s="17"/>
      <c r="G16" s="15" t="s">
        <v>106</v>
      </c>
      <c r="H16" s="18">
        <v>50020</v>
      </c>
      <c r="I16" s="21">
        <v>0.03</v>
      </c>
      <c r="J16" s="20">
        <f t="shared" si="0"/>
        <v>1500.6</v>
      </c>
    </row>
    <row r="17" s="1" customFormat="1" ht="16.5" spans="1:10">
      <c r="A17" s="12"/>
      <c r="B17" s="13">
        <v>46018</v>
      </c>
      <c r="C17" s="14"/>
      <c r="D17" s="15"/>
      <c r="E17" s="16"/>
      <c r="F17" s="17"/>
      <c r="G17" s="18" t="s">
        <v>107</v>
      </c>
      <c r="H17" s="18">
        <v>50020</v>
      </c>
      <c r="I17" s="19">
        <v>0.85</v>
      </c>
      <c r="J17" s="20">
        <f t="shared" si="0"/>
        <v>42517</v>
      </c>
    </row>
    <row r="18" s="2" customFormat="1" ht="16.5" spans="1:10">
      <c r="A18" s="23">
        <v>46025</v>
      </c>
      <c r="B18" s="24">
        <v>46028</v>
      </c>
      <c r="C18" s="18" t="s">
        <v>10</v>
      </c>
      <c r="D18" s="22" t="s">
        <v>26</v>
      </c>
      <c r="E18" s="25" t="s">
        <v>169</v>
      </c>
      <c r="F18" s="22" t="s">
        <v>170</v>
      </c>
      <c r="G18" s="18" t="s">
        <v>105</v>
      </c>
      <c r="H18" s="18">
        <v>2190</v>
      </c>
      <c r="I18" s="19">
        <v>0.21</v>
      </c>
      <c r="J18" s="26">
        <f t="shared" si="0"/>
        <v>459.9</v>
      </c>
    </row>
    <row r="19" s="2" customFormat="1" ht="16.5" spans="1:10">
      <c r="A19" s="23"/>
      <c r="B19" s="24"/>
      <c r="C19" s="18"/>
      <c r="D19" s="22"/>
      <c r="E19" s="25"/>
      <c r="F19" s="22"/>
      <c r="G19" s="18" t="s">
        <v>14</v>
      </c>
      <c r="H19" s="18">
        <v>2190</v>
      </c>
      <c r="I19" s="19">
        <v>0.075</v>
      </c>
      <c r="J19" s="26">
        <f t="shared" si="0"/>
        <v>164.25</v>
      </c>
    </row>
    <row r="20" s="2" customFormat="1" ht="16.5" spans="1:10">
      <c r="A20" s="23"/>
      <c r="B20" s="24">
        <v>46026</v>
      </c>
      <c r="C20" s="18"/>
      <c r="D20" s="22"/>
      <c r="E20" s="25"/>
      <c r="F20" s="22"/>
      <c r="G20" s="18" t="s">
        <v>171</v>
      </c>
      <c r="H20" s="18">
        <v>4695</v>
      </c>
      <c r="I20" s="19">
        <v>0.035</v>
      </c>
      <c r="J20" s="26">
        <f t="shared" si="0"/>
        <v>164.325</v>
      </c>
    </row>
    <row r="21" s="2" customFormat="1" ht="16.5" spans="1:10">
      <c r="A21" s="23">
        <v>46027</v>
      </c>
      <c r="B21" s="24">
        <v>46040</v>
      </c>
      <c r="C21" s="18" t="s">
        <v>10</v>
      </c>
      <c r="D21" s="22">
        <v>45375</v>
      </c>
      <c r="E21" s="25" t="s">
        <v>172</v>
      </c>
      <c r="F21" s="22" t="s">
        <v>173</v>
      </c>
      <c r="G21" s="22" t="s">
        <v>174</v>
      </c>
      <c r="H21" s="18">
        <v>46440</v>
      </c>
      <c r="I21" s="19">
        <v>0.65</v>
      </c>
      <c r="J21" s="26">
        <f t="shared" si="0"/>
        <v>30186</v>
      </c>
    </row>
    <row r="22" s="2" customFormat="1" ht="16.5" spans="1:10">
      <c r="A22" s="23"/>
      <c r="B22" s="24"/>
      <c r="C22" s="18"/>
      <c r="D22" s="22"/>
      <c r="E22" s="25"/>
      <c r="F22" s="22"/>
      <c r="G22" s="18" t="s">
        <v>14</v>
      </c>
      <c r="H22" s="18">
        <v>46440</v>
      </c>
      <c r="I22" s="19">
        <v>0.075</v>
      </c>
      <c r="J22" s="26">
        <f t="shared" si="0"/>
        <v>3483</v>
      </c>
    </row>
    <row r="23" s="2" customFormat="1" ht="16.5" spans="1:10">
      <c r="A23" s="23"/>
      <c r="B23" s="24">
        <v>46034</v>
      </c>
      <c r="C23" s="18"/>
      <c r="D23" s="22"/>
      <c r="E23" s="25"/>
      <c r="F23" s="22"/>
      <c r="G23" s="18" t="s">
        <v>175</v>
      </c>
      <c r="H23" s="18">
        <v>170580</v>
      </c>
      <c r="I23" s="19">
        <v>0.035</v>
      </c>
      <c r="J23" s="26">
        <f t="shared" si="0"/>
        <v>5970.3</v>
      </c>
    </row>
    <row r="24" s="2" customFormat="1" ht="16.5" spans="1:10">
      <c r="A24" s="23"/>
      <c r="B24" s="24"/>
      <c r="C24" s="18"/>
      <c r="D24" s="22"/>
      <c r="E24" s="25"/>
      <c r="F24" s="22"/>
      <c r="G24" s="18" t="s">
        <v>176</v>
      </c>
      <c r="H24" s="18">
        <v>126070</v>
      </c>
      <c r="I24" s="19">
        <v>0.035</v>
      </c>
      <c r="J24" s="26">
        <f t="shared" si="0"/>
        <v>4412.45</v>
      </c>
    </row>
    <row r="25" s="2" customFormat="1" ht="16.5" spans="1:10">
      <c r="A25" s="23"/>
      <c r="B25" s="24">
        <v>46034</v>
      </c>
      <c r="C25" s="18"/>
      <c r="D25" s="22"/>
      <c r="E25" s="25"/>
      <c r="F25" s="22"/>
      <c r="G25" s="18" t="s">
        <v>177</v>
      </c>
      <c r="H25" s="18">
        <v>47200</v>
      </c>
      <c r="I25" s="19">
        <v>0.58</v>
      </c>
      <c r="J25" s="26">
        <f t="shared" si="0"/>
        <v>27376</v>
      </c>
    </row>
    <row r="26" s="2" customFormat="1" ht="16.5" spans="1:10">
      <c r="A26" s="23"/>
      <c r="B26" s="24">
        <v>46035</v>
      </c>
      <c r="C26" s="18"/>
      <c r="D26" s="22"/>
      <c r="E26" s="25"/>
      <c r="F26" s="22"/>
      <c r="G26" s="18" t="s">
        <v>178</v>
      </c>
      <c r="H26" s="18">
        <v>46520</v>
      </c>
      <c r="I26" s="19">
        <v>0.075</v>
      </c>
      <c r="J26" s="26">
        <f t="shared" si="0"/>
        <v>3489</v>
      </c>
    </row>
    <row r="27" s="2" customFormat="1" ht="16.5" spans="1:10">
      <c r="A27" s="23"/>
      <c r="B27" s="24"/>
      <c r="C27" s="18"/>
      <c r="D27" s="22"/>
      <c r="E27" s="25"/>
      <c r="F27" s="22"/>
      <c r="G27" s="18" t="s">
        <v>179</v>
      </c>
      <c r="H27" s="27">
        <v>46440</v>
      </c>
      <c r="I27" s="19">
        <v>0.075</v>
      </c>
      <c r="J27" s="26">
        <f t="shared" si="0"/>
        <v>3483</v>
      </c>
    </row>
    <row r="28" s="2" customFormat="1" ht="16.5" spans="1:10">
      <c r="A28" s="23">
        <v>46031</v>
      </c>
      <c r="B28" s="24">
        <v>46037</v>
      </c>
      <c r="C28" s="18" t="s">
        <v>10</v>
      </c>
      <c r="D28" s="22" t="s">
        <v>91</v>
      </c>
      <c r="E28" s="25" t="s">
        <v>180</v>
      </c>
      <c r="F28" s="22" t="s">
        <v>181</v>
      </c>
      <c r="G28" s="18" t="s">
        <v>165</v>
      </c>
      <c r="H28" s="18">
        <v>3960</v>
      </c>
      <c r="I28" s="19">
        <v>0.21</v>
      </c>
      <c r="J28" s="26">
        <f t="shared" si="0"/>
        <v>831.6</v>
      </c>
    </row>
    <row r="29" s="2" customFormat="1" ht="16.5" spans="1:10">
      <c r="A29" s="23"/>
      <c r="B29" s="24"/>
      <c r="C29" s="18"/>
      <c r="D29" s="22"/>
      <c r="E29" s="25"/>
      <c r="F29" s="22"/>
      <c r="G29" s="18" t="s">
        <v>14</v>
      </c>
      <c r="H29" s="18">
        <v>3960</v>
      </c>
      <c r="I29" s="19">
        <v>0.075</v>
      </c>
      <c r="J29" s="26">
        <f t="shared" si="0"/>
        <v>297</v>
      </c>
    </row>
    <row r="30" s="2" customFormat="1" ht="16.5" spans="1:10">
      <c r="A30" s="23"/>
      <c r="B30" s="24">
        <v>46034</v>
      </c>
      <c r="C30" s="18"/>
      <c r="D30" s="22"/>
      <c r="E30" s="25"/>
      <c r="F30" s="22"/>
      <c r="G30" s="18" t="s">
        <v>20</v>
      </c>
      <c r="H30" s="18">
        <v>23760</v>
      </c>
      <c r="I30" s="19">
        <v>0.035</v>
      </c>
      <c r="J30" s="26">
        <f t="shared" si="0"/>
        <v>831.6</v>
      </c>
    </row>
    <row r="31" s="2" customFormat="1" ht="16.5" spans="1:10">
      <c r="A31" s="23"/>
      <c r="B31" s="24">
        <v>46034</v>
      </c>
      <c r="C31" s="18"/>
      <c r="D31" s="22"/>
      <c r="E31" s="25"/>
      <c r="F31" s="22"/>
      <c r="G31" s="22" t="s">
        <v>106</v>
      </c>
      <c r="H31" s="18">
        <v>4630</v>
      </c>
      <c r="I31" s="19">
        <v>0.03</v>
      </c>
      <c r="J31" s="26">
        <f t="shared" si="0"/>
        <v>138.9</v>
      </c>
    </row>
    <row r="32" s="2" customFormat="1" ht="16.5" spans="1:10">
      <c r="A32" s="23"/>
      <c r="B32" s="24">
        <v>46034</v>
      </c>
      <c r="C32" s="18"/>
      <c r="D32" s="22"/>
      <c r="E32" s="25"/>
      <c r="F32" s="22"/>
      <c r="G32" s="18" t="s">
        <v>107</v>
      </c>
      <c r="H32" s="18">
        <v>4630</v>
      </c>
      <c r="I32" s="19">
        <v>0.85</v>
      </c>
      <c r="J32" s="26">
        <f t="shared" si="0"/>
        <v>3935.5</v>
      </c>
    </row>
    <row r="33" s="2" customFormat="1" ht="16.5" spans="1:10">
      <c r="A33" s="23">
        <v>46031</v>
      </c>
      <c r="B33" s="24">
        <v>46037</v>
      </c>
      <c r="C33" s="18" t="s">
        <v>10</v>
      </c>
      <c r="D33" s="22" t="s">
        <v>91</v>
      </c>
      <c r="E33" s="25" t="s">
        <v>182</v>
      </c>
      <c r="F33" s="22" t="s">
        <v>183</v>
      </c>
      <c r="G33" s="18" t="s">
        <v>165</v>
      </c>
      <c r="H33" s="18">
        <v>4550</v>
      </c>
      <c r="I33" s="19">
        <v>0.21</v>
      </c>
      <c r="J33" s="26">
        <f t="shared" si="0"/>
        <v>955.5</v>
      </c>
    </row>
    <row r="34" s="2" customFormat="1" ht="16.5" spans="1:10">
      <c r="A34" s="23"/>
      <c r="B34" s="24"/>
      <c r="C34" s="18"/>
      <c r="D34" s="22"/>
      <c r="E34" s="25"/>
      <c r="F34" s="22"/>
      <c r="G34" s="18" t="s">
        <v>14</v>
      </c>
      <c r="H34" s="18">
        <v>4550</v>
      </c>
      <c r="I34" s="19">
        <v>0.075</v>
      </c>
      <c r="J34" s="26">
        <f t="shared" si="0"/>
        <v>341.25</v>
      </c>
    </row>
    <row r="35" s="2" customFormat="1" ht="16.5" spans="1:10">
      <c r="A35" s="23"/>
      <c r="B35" s="24">
        <v>46034</v>
      </c>
      <c r="C35" s="18"/>
      <c r="D35" s="22"/>
      <c r="E35" s="25"/>
      <c r="F35" s="22"/>
      <c r="G35" s="18" t="s">
        <v>184</v>
      </c>
      <c r="H35" s="18">
        <v>22750</v>
      </c>
      <c r="I35" s="19">
        <v>0.035</v>
      </c>
      <c r="J35" s="26">
        <f t="shared" si="0"/>
        <v>796.25</v>
      </c>
    </row>
    <row r="36" s="2" customFormat="1" ht="16.5" spans="1:10">
      <c r="A36" s="23"/>
      <c r="B36" s="24">
        <v>46037</v>
      </c>
      <c r="C36" s="18"/>
      <c r="D36" s="22"/>
      <c r="E36" s="25"/>
      <c r="F36" s="22"/>
      <c r="G36" s="18" t="s">
        <v>185</v>
      </c>
      <c r="H36" s="18">
        <v>20000</v>
      </c>
      <c r="I36" s="19">
        <v>0.035</v>
      </c>
      <c r="J36" s="26">
        <f t="shared" si="0"/>
        <v>700</v>
      </c>
    </row>
    <row r="37" s="2" customFormat="1" ht="16.5" spans="1:10">
      <c r="A37" s="23"/>
      <c r="B37" s="24">
        <v>46034</v>
      </c>
      <c r="C37" s="18"/>
      <c r="D37" s="22"/>
      <c r="E37" s="25"/>
      <c r="F37" s="22"/>
      <c r="G37" s="22" t="s">
        <v>106</v>
      </c>
      <c r="H37" s="18">
        <v>5265</v>
      </c>
      <c r="I37" s="19">
        <v>0.03</v>
      </c>
      <c r="J37" s="26">
        <f t="shared" si="0"/>
        <v>157.95</v>
      </c>
    </row>
    <row r="38" s="2" customFormat="1" ht="16.5" spans="1:10">
      <c r="A38" s="23"/>
      <c r="B38" s="24">
        <v>46034</v>
      </c>
      <c r="C38" s="18"/>
      <c r="D38" s="22"/>
      <c r="E38" s="25"/>
      <c r="F38" s="22"/>
      <c r="G38" s="18" t="s">
        <v>107</v>
      </c>
      <c r="H38" s="18">
        <v>5265</v>
      </c>
      <c r="I38" s="19">
        <v>0.85</v>
      </c>
      <c r="J38" s="26">
        <f t="shared" si="0"/>
        <v>4475.25</v>
      </c>
    </row>
    <row r="39" s="2" customFormat="1" ht="16.5" spans="1:10">
      <c r="A39" s="23">
        <v>46035</v>
      </c>
      <c r="B39" s="24">
        <v>46043</v>
      </c>
      <c r="C39" s="18" t="s">
        <v>10</v>
      </c>
      <c r="D39" s="22" t="s">
        <v>186</v>
      </c>
      <c r="E39" s="25" t="s">
        <v>187</v>
      </c>
      <c r="F39" s="22" t="s">
        <v>188</v>
      </c>
      <c r="G39" s="18" t="s">
        <v>165</v>
      </c>
      <c r="H39" s="18">
        <v>8210</v>
      </c>
      <c r="I39" s="19">
        <v>0.21</v>
      </c>
      <c r="J39" s="26">
        <f t="shared" si="0"/>
        <v>1724.1</v>
      </c>
    </row>
    <row r="40" s="2" customFormat="1" ht="16.5" spans="1:10">
      <c r="A40" s="23"/>
      <c r="B40" s="24"/>
      <c r="C40" s="18"/>
      <c r="D40" s="22"/>
      <c r="E40" s="25"/>
      <c r="F40" s="22"/>
      <c r="G40" s="18" t="s">
        <v>14</v>
      </c>
      <c r="H40" s="18">
        <v>8210</v>
      </c>
      <c r="I40" s="19">
        <v>0.075</v>
      </c>
      <c r="J40" s="26">
        <f t="shared" si="0"/>
        <v>615.75</v>
      </c>
    </row>
    <row r="41" s="2" customFormat="1" ht="16.5" spans="1:10">
      <c r="A41" s="23"/>
      <c r="B41" s="24">
        <v>46039</v>
      </c>
      <c r="C41" s="18"/>
      <c r="D41" s="22"/>
      <c r="E41" s="25"/>
      <c r="F41" s="22"/>
      <c r="G41" s="18" t="s">
        <v>52</v>
      </c>
      <c r="H41" s="18">
        <v>41050</v>
      </c>
      <c r="I41" s="19">
        <v>0.035</v>
      </c>
      <c r="J41" s="26">
        <f t="shared" si="0"/>
        <v>1436.75</v>
      </c>
    </row>
    <row r="42" s="2" customFormat="1" ht="16.5" spans="1:10">
      <c r="A42" s="23"/>
      <c r="B42" s="24">
        <v>46041</v>
      </c>
      <c r="C42" s="18"/>
      <c r="D42" s="22"/>
      <c r="E42" s="25"/>
      <c r="F42" s="22"/>
      <c r="G42" s="22" t="s">
        <v>106</v>
      </c>
      <c r="H42" s="18">
        <v>8210</v>
      </c>
      <c r="I42" s="19">
        <v>0.03</v>
      </c>
      <c r="J42" s="26">
        <f t="shared" si="0"/>
        <v>246.3</v>
      </c>
    </row>
    <row r="43" s="2" customFormat="1" ht="16.5" spans="1:10">
      <c r="A43" s="23"/>
      <c r="B43" s="24"/>
      <c r="C43" s="18"/>
      <c r="D43" s="22"/>
      <c r="E43" s="25"/>
      <c r="F43" s="22"/>
      <c r="G43" s="18" t="s">
        <v>107</v>
      </c>
      <c r="H43" s="18">
        <v>8529</v>
      </c>
      <c r="I43" s="19">
        <v>0.85</v>
      </c>
      <c r="J43" s="26">
        <f t="shared" si="0"/>
        <v>7249.65</v>
      </c>
    </row>
    <row r="45" spans="1:10">
      <c r="J45" s="1">
        <f>SUM(J3:J44)</f>
        <v>224645.545</v>
      </c>
    </row>
    <row r="50" spans="8:8">
      <c r="H50" s="28" t="s">
        <v>189</v>
      </c>
    </row>
  </sheetData>
  <autoFilter xmlns:etc="http://www.wps.cn/officeDocument/2017/etCustomData" ref="A1:J43" etc:filterBottomFollowUsedRange="0">
    <extLst/>
  </autoFilter>
  <mergeCells count="53">
    <mergeCell ref="A1:J1"/>
    <mergeCell ref="A3:A7"/>
    <mergeCell ref="A8:A12"/>
    <mergeCell ref="A13:A17"/>
    <mergeCell ref="A18:A20"/>
    <mergeCell ref="A21:A27"/>
    <mergeCell ref="A28:A32"/>
    <mergeCell ref="A33:A38"/>
    <mergeCell ref="A39:A43"/>
    <mergeCell ref="B3:B4"/>
    <mergeCell ref="B6:B7"/>
    <mergeCell ref="B8:B9"/>
    <mergeCell ref="B13:B14"/>
    <mergeCell ref="B18:B19"/>
    <mergeCell ref="B21:B22"/>
    <mergeCell ref="B23:B24"/>
    <mergeCell ref="B26:B27"/>
    <mergeCell ref="B28:B29"/>
    <mergeCell ref="B33:B34"/>
    <mergeCell ref="B39:B40"/>
    <mergeCell ref="B42:B43"/>
    <mergeCell ref="C3:C7"/>
    <mergeCell ref="C8:C12"/>
    <mergeCell ref="C13:C17"/>
    <mergeCell ref="C18:C20"/>
    <mergeCell ref="C21:C27"/>
    <mergeCell ref="C28:C32"/>
    <mergeCell ref="C33:C38"/>
    <mergeCell ref="C39:C43"/>
    <mergeCell ref="D3:D7"/>
    <mergeCell ref="D8:D12"/>
    <mergeCell ref="D13:D17"/>
    <mergeCell ref="D18:D20"/>
    <mergeCell ref="D21:D27"/>
    <mergeCell ref="D28:D32"/>
    <mergeCell ref="D33:D38"/>
    <mergeCell ref="D39:D43"/>
    <mergeCell ref="E3:E7"/>
    <mergeCell ref="E8:E12"/>
    <mergeCell ref="E13:E17"/>
    <mergeCell ref="E18:E20"/>
    <mergeCell ref="E21:E27"/>
    <mergeCell ref="E28:E32"/>
    <mergeCell ref="E33:E38"/>
    <mergeCell ref="E39:E43"/>
    <mergeCell ref="F3:F7"/>
    <mergeCell ref="F8:F12"/>
    <mergeCell ref="F13:F17"/>
    <mergeCell ref="F18:F20"/>
    <mergeCell ref="F21:F27"/>
    <mergeCell ref="F28:F32"/>
    <mergeCell ref="F33:F38"/>
    <mergeCell ref="F39:F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2025-1新海通已开票</vt:lpstr>
      <vt:lpstr>2025-3月已开票</vt:lpstr>
      <vt:lpstr>2025-4月已开票 </vt:lpstr>
      <vt:lpstr>8月-已开已付</vt:lpstr>
      <vt:lpstr>9月-已开已付</vt:lpstr>
      <vt:lpstr>10月-已开已付</vt:lpstr>
      <vt:lpstr>2025.11-已开未付</vt:lpstr>
      <vt:lpstr>2025.12</vt:lpstr>
      <vt:lpstr>2026.1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2026-01-27T07:10:24Z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4ADD28C725884612AB5BA62D1F2970A0_13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