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630"/>
  </bookViews>
  <sheets>
    <sheet name="Sheet 1" sheetId="1" r:id="rId1"/>
  </sheets>
  <definedNames>
    <definedName name="_xlnm._FilterDatabase" localSheetId="0" hidden="1">'Sheet 1'!$A$2:$P$184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<sst xmlns="http://schemas.openxmlformats.org/spreadsheetml/2006/main" count="324" uniqueCount="173">
  <si>
    <t>2026年 1月对账单-Recall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</si>
  <si>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</si>
  <si>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</si>
  <si>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</si>
  <si>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</si>
  <si>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</si>
  <si>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</si>
  <si>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</si>
  <si>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</si>
  <si>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</si>
  <si>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王玲</t>
  </si>
  <si>
    <t>REU25WL276</t>
  </si>
  <si>
    <t>5755-003-401</t>
  </si>
  <si>
    <t>WLZCSTD162  主标  (65x20mm)</t>
  </si>
  <si>
    <t>WLZCSTD159 尺码标 20x42mm</t>
  </si>
  <si>
    <t>HPZCSTD023价格牌  (70x105mm)</t>
  </si>
  <si>
    <t>ADZCSRP023小挂牌</t>
  </si>
  <si>
    <t>MRZCSTD001  黑色吊绳</t>
  </si>
  <si>
    <t>CLZCALL015 芯片洗标60*25</t>
  </si>
  <si>
    <t>CLZCALL016 芯片洗标60*25</t>
  </si>
  <si>
    <t>CLZCALL030黑色聚缎带洗标63*25（张）</t>
  </si>
  <si>
    <t>REU25WL291</t>
  </si>
  <si>
    <t>5755-437-712</t>
  </si>
  <si>
    <t>WPZCALL003织标主标</t>
  </si>
  <si>
    <t>MRZCALL067  330mm白色吊绳</t>
  </si>
  <si>
    <t>HPZCALL004价格牌55X110</t>
  </si>
  <si>
    <t>CLZCALL027 白色胶带洗标63*25（张）</t>
  </si>
  <si>
    <t>CLZCALL018 芯片洗标60*25</t>
  </si>
  <si>
    <t>44226
44208</t>
  </si>
  <si>
    <t>REU25WL301</t>
  </si>
  <si>
    <t>5755-460-251/401/800/806</t>
  </si>
  <si>
    <t>MRZCALL069  210*15mm棉绳</t>
  </si>
  <si>
    <t>REU25WL302</t>
  </si>
  <si>
    <t>5755-460-251/401/800/806加单</t>
  </si>
  <si>
    <t>MRZCALL069  210*15mm棉绳</t>
  </si>
  <si>
    <t>REU25WL303</t>
  </si>
  <si>
    <t>5755-413-800</t>
  </si>
  <si>
    <t>ADZCALL042小挂牌</t>
  </si>
  <si>
    <t>白色缎带空白洗标</t>
  </si>
  <si>
    <t>CLZCALL029白色锻带洗标63*25(4张)</t>
  </si>
  <si>
    <t>REU25WL304</t>
  </si>
  <si>
    <t>5755-325</t>
  </si>
  <si>
    <t>REU25WL305</t>
  </si>
  <si>
    <t>5755-390-800加单</t>
  </si>
  <si>
    <t>价格牌 HPZMCAP067</t>
  </si>
  <si>
    <t>ADZCALL017小挂牌</t>
  </si>
  <si>
    <t>主标印标WPZMCAP160</t>
  </si>
  <si>
    <t>尺码标印标WPZMCAP157</t>
  </si>
  <si>
    <t>REU25WL306</t>
  </si>
  <si>
    <t>REU25WL222-1</t>
  </si>
  <si>
    <t>5755-435-600</t>
  </si>
  <si>
    <t>WPZCALL009织标主标</t>
  </si>
  <si>
    <t>CLZCALL028黑色聚酯洗标63*25（张）</t>
  </si>
  <si>
    <t>48845
48849</t>
  </si>
  <si>
    <t>REU25WL307</t>
  </si>
  <si>
    <t>5755-460-251/401/800/806加单2</t>
  </si>
  <si>
    <t>/</t>
  </si>
  <si>
    <t>REU25WL308</t>
  </si>
  <si>
    <t>5755-332</t>
  </si>
  <si>
    <t>43914-D
45151-D</t>
  </si>
  <si>
    <t>RC25WL001</t>
  </si>
  <si>
    <t>5755-131-406/644
女上 中国 翻单</t>
  </si>
  <si>
    <t>WPZCALL018主标</t>
  </si>
  <si>
    <t>HPZCALL004价格牌</t>
  </si>
  <si>
    <t>MRZCALL056 黑色吊绳  520*1.2mm</t>
  </si>
  <si>
    <t>CLZCALL015 芯片洗标60*25+4%</t>
  </si>
  <si>
    <t>CLZCALL029白色缎带洗标(4张)63*25</t>
  </si>
  <si>
    <t>45170-D
45172-D</t>
  </si>
  <si>
    <t xml:space="preserve"> RC25WL002</t>
  </si>
  <si>
    <t>5755-531-600
女上 中国</t>
  </si>
  <si>
    <t>44710-D
44721-D</t>
  </si>
  <si>
    <t>RC25WL003</t>
  </si>
  <si>
    <t>5755-011-071
女上 中国</t>
  </si>
  <si>
    <t>MRZCALL024 330mm黑色吊绳</t>
  </si>
  <si>
    <t>CLZCALL029白色缎带洗标(5张)63*25</t>
  </si>
  <si>
    <t>44187-D
44337-D</t>
  </si>
  <si>
    <t>RC25WL004</t>
  </si>
  <si>
    <t>5755-016-406
女上 中国</t>
  </si>
  <si>
    <t>ADZCALL287不烫金备扣袋40x45mm</t>
  </si>
  <si>
    <t>CLZCALL029白色缎带洗标(5张)63*25--补数</t>
  </si>
  <si>
    <t>46616-D
46621-D</t>
  </si>
  <si>
    <t xml:space="preserve"> RC25WL005</t>
  </si>
  <si>
    <t>5755-131-250/644/803
女上 中国 翻单</t>
  </si>
  <si>
    <t>47000-D
47087-D</t>
  </si>
  <si>
    <t>RC25WL006</t>
  </si>
  <si>
    <t>5755-438-400
男上 中国</t>
  </si>
  <si>
    <t>MRZCALL067吊绳 330mm</t>
  </si>
  <si>
    <t>CLZCALL018 芯片洗标60*25+5%</t>
  </si>
  <si>
    <t>CLZCALL027 白色胶带洗标63*25（4张）</t>
  </si>
  <si>
    <t>45042-D
45049-D
45370-D</t>
  </si>
  <si>
    <t>RC25WL007</t>
  </si>
  <si>
    <t>5755-015-712
女上 中国</t>
  </si>
  <si>
    <t>44797-D
44789-D</t>
  </si>
  <si>
    <t>RC25WL008</t>
  </si>
  <si>
    <t>5755-013-737
男上 中国
STUDIO</t>
  </si>
  <si>
    <t>WLZCSTD162主标(65x20mm)</t>
  </si>
  <si>
    <t>HPZCSTD023价格牌(70x105mm)</t>
  </si>
  <si>
    <t>MRZCSTD001 黑色吊绳</t>
  </si>
  <si>
    <t>CLZCALL016 芯片洗标60*25+5%</t>
  </si>
  <si>
    <t>CLZCALL030黑色聚缎带洗标63*25(4张)</t>
  </si>
  <si>
    <t>48538-D
41433-D</t>
  </si>
  <si>
    <t>RC25WL009</t>
  </si>
  <si>
    <t>5755-009-401
男上 中国
STUDIO</t>
  </si>
  <si>
    <t>CLZCALL030黑色聚缎带洗标63*25(6张)</t>
  </si>
  <si>
    <t>48702-D
47000-D
48704-D</t>
  </si>
  <si>
    <t>RC25WL010</t>
  </si>
  <si>
    <t>5755-438-800
男上 中国
加单</t>
  </si>
  <si>
    <t>48486-D
48489-D</t>
  </si>
  <si>
    <t xml:space="preserve"> RC25WL011</t>
  </si>
  <si>
    <t>5755-034-330
女上 中国</t>
  </si>
  <si>
    <t>CLZCALL015 芯片洗标60*25+5%</t>
  </si>
  <si>
    <t>45507-D
45926-D</t>
  </si>
  <si>
    <t>RC25WL012</t>
  </si>
  <si>
    <t>5755-905-422/983
女上  studio系列</t>
  </si>
  <si>
    <t>WLZCSTD160  挂耳 30x6mm</t>
  </si>
  <si>
    <t>HPZCSTD015  价格牌-RFID标志  70x105mm</t>
  </si>
  <si>
    <t>ADZCSTD068 70x50mm 小挂牌</t>
  </si>
  <si>
    <t>CLZCALL017 米色芯片洗标60*25+5%</t>
  </si>
  <si>
    <t>CLZCALL031 米色锻带洗标63*25(4张)</t>
  </si>
  <si>
    <t>48875-D
48865-D</t>
  </si>
  <si>
    <t>RC25WL013</t>
  </si>
  <si>
    <t>5755-439-800
男上 中国</t>
  </si>
  <si>
    <t>HPZCALL004价格牌 55*110mm</t>
  </si>
  <si>
    <t>CLZCALL018 芯片洗标60*25+4%</t>
  </si>
  <si>
    <t>CLZCALL027N白色胶带空白标63*25</t>
  </si>
  <si>
    <t>46449-D
46453-D
46466-D</t>
  </si>
  <si>
    <t>RC25WL014</t>
  </si>
  <si>
    <t>5755-018-629
女上 中国</t>
  </si>
  <si>
    <t>ADZCALL034小挂牌 45*56mm</t>
  </si>
  <si>
    <t>27904-25</t>
  </si>
  <si>
    <t>RC25WL015</t>
  </si>
  <si>
    <t>5755-701-656
女童  南美单</t>
  </si>
  <si>
    <t>HPZKALL003 价格牌 55*95mm</t>
  </si>
  <si>
    <t>MRZKALL005 280*1.2mm米色吊绳</t>
  </si>
  <si>
    <t>CLZCALL029白色缎带洗标（6张）63*25</t>
  </si>
  <si>
    <t>WPZCALL006尺码标16X35</t>
  </si>
  <si>
    <t>WLZCALL023 芯片主标+4%</t>
  </si>
  <si>
    <t>48038-D
47725-D
47742-D</t>
  </si>
  <si>
    <t>RC25WL016</t>
  </si>
  <si>
    <t>5755-032-712
女上 中国</t>
  </si>
  <si>
    <t>46287-D
46327-D</t>
  </si>
  <si>
    <t>RC25WL017</t>
  </si>
  <si>
    <t>5755-017-942
女上 中国</t>
  </si>
  <si>
    <t>51424-D
51464-D</t>
  </si>
  <si>
    <t>RC25WL018</t>
  </si>
  <si>
    <t>5755-035-712
男上 中国</t>
  </si>
  <si>
    <t>WLZCSRP038 主标</t>
  </si>
  <si>
    <t>WLZCSRP029 尺码标</t>
  </si>
  <si>
    <t>HPZCSRP005 价格牌</t>
  </si>
  <si>
    <t>MRZCSRP001  17*330mm红色吊绳</t>
  </si>
  <si>
    <t>CLZCALL017 米色芯片洗标-+5%</t>
  </si>
  <si>
    <t>28736-25
21644-25</t>
  </si>
  <si>
    <t>RC25WL020</t>
  </si>
  <si>
    <t>5755-349-500
男上 中国
南美单  453</t>
  </si>
  <si>
    <t>ADZCALL034 小挂牌</t>
  </si>
  <si>
    <t>MRZCALL062 210mm米色吊粒</t>
  </si>
  <si>
    <t>CLZCALL027 白色胶带洗标63*25（5张）</t>
  </si>
  <si>
    <t>28733-25
21645-25</t>
  </si>
  <si>
    <t>RC25WL021</t>
  </si>
  <si>
    <t>5755-352-712
男上 中国
南美单 243</t>
  </si>
  <si>
    <t>50291-D
51513-D</t>
  </si>
  <si>
    <t xml:space="preserve"> RC25WL022</t>
  </si>
  <si>
    <t>5755-033-072
女上 中国</t>
  </si>
  <si>
    <t>53933-D
54533-D</t>
  </si>
  <si>
    <t>RC25WL023</t>
  </si>
  <si>
    <t>5755-037-450
女上 中国</t>
  </si>
  <si>
    <t>53155-D
53157-D
53156-D</t>
  </si>
  <si>
    <t>RC25WL024</t>
  </si>
  <si>
    <t>5755-036-743
女上 中国</t>
  </si>
  <si>
    <t>47061-D
48815-D
48813-D</t>
  </si>
  <si>
    <t>RC25WL025</t>
  </si>
  <si>
    <t>5755-020-600
女上 中国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</si>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</sst>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0_);[Red]\(0\)"/>
    <numFmt numFmtId="179" formatCode="0.000_);[Red]\(0.000\)"/>
    <numFmt numFmtId="180" formatCode="0_ "/>
    <numFmt numFmtId="181" formatCode="0.000_ "/>
    <numFmt numFmtId="182" formatCode="0_);\(0\)"/>
    <numFmt numFmtId="183" formatCode="&quot;￥&quot;#,##0.000;&quot;￥&quot;\-#,##0.000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24"/>
      <color theme="1"/>
      <name val="微软雅黑"/>
      <charset val="134"/>
    </font>
    <font>
      <b/>
      <sz val="14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180" fontId="6" fillId="3" borderId="1" xfId="0" applyNumberFormat="1" applyFont="1" applyFill="1" applyBorder="1" applyAlignment="1">
      <alignment horizontal="center" vertical="center" wrapText="1"/>
    </xf>
    <xf numFmtId="181" fontId="5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7" fillId="3" borderId="5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6" fillId="3" borderId="7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76" fontId="6" fillId="3" borderId="9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82" fontId="6" fillId="3" borderId="1" xfId="0" applyNumberFormat="1" applyFont="1" applyFill="1" applyBorder="1" applyAlignment="1">
      <alignment horizontal="center" vertical="center"/>
    </xf>
    <xf numFmtId="183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7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83" fontId="7" fillId="3" borderId="1" xfId="0" applyNumberFormat="1" applyFont="1" applyFill="1" applyBorder="1" applyAlignment="1">
      <alignment horizontal="center" vertical="center"/>
    </xf>
    <xf numFmtId="183" fontId="5" fillId="3" borderId="1" xfId="0" applyNumberFormat="1" applyFont="1" applyFill="1" applyBorder="1" applyAlignment="1">
      <alignment horizontal="center" vertical="center" wrapText="1"/>
    </xf>
    <xf numFmtId="183" fontId="6" fillId="3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82" fontId="6" fillId="2" borderId="1" xfId="0" applyNumberFormat="1" applyFont="1" applyFill="1" applyBorder="1" applyAlignment="1">
      <alignment horizontal="center" vertical="center"/>
    </xf>
    <xf numFmtId="183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8DD4E"/>
      <color rgb="00F9DAEB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4"/>
  <sheetViews>
    <sheetView tabSelected="1" topLeftCell="A150" workbookViewId="0">
      <selection activeCell="L13" sqref="L13"/>
    </sheetView>
  </sheetViews>
  <sheetFormatPr defaultColWidth="9" defaultRowHeight="14"/>
  <cols>
    <col min="1" max="1" width="13.0833333333333" style="6" customWidth="1"/>
    <col min="2" max="2" width="13.8333333333333" style="7" customWidth="1"/>
    <col min="3" max="3" width="13.8166666666667" style="8" customWidth="1"/>
    <col min="4" max="4" width="13.8333333333333" style="9" customWidth="1"/>
    <col min="5" max="5" width="12.0833333333333" style="8" customWidth="1"/>
    <col min="6" max="6" width="32.5833333333333" style="8" customWidth="1"/>
    <col min="7" max="7" width="12.25" style="8" customWidth="1"/>
    <col min="8" max="8" width="10.3833333333333" style="8" customWidth="1"/>
    <col min="9" max="9" width="15" style="10" customWidth="1"/>
    <col min="10" max="16378" width="8.66666666666667" style="7"/>
    <col min="16379" max="16384" width="9" style="7"/>
  </cols>
  <sheetData>
    <row r="1" s="1" customFormat="1" ht="34" spans="1:9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="1" customFormat="1" ht="20" spans="1:9">
      <c r="A2" s="14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7" t="s">
        <v>6</v>
      </c>
      <c r="G2" s="18" t="s">
        <v>7</v>
      </c>
      <c r="H2" s="19" t="s">
        <v>8</v>
      </c>
      <c r="I2" s="20" t="s">
        <v>9</v>
      </c>
    </row>
    <row r="3" s="2" customFormat="1" ht="21" customHeight="1" spans="1:9">
      <c r="A3" s="21">
        <v>45981</v>
      </c>
      <c r="B3" s="22" t="s">
        <v>10</v>
      </c>
      <c r="C3" s="23">
        <v>36326</v>
      </c>
      <c r="D3" s="24" t="s">
        <v>11</v>
      </c>
      <c r="E3" s="25" t="s">
        <v>12</v>
      </c>
      <c r="F3" s="26" t="s">
        <v>13</v>
      </c>
      <c r="G3" s="27">
        <v>404</v>
      </c>
      <c r="H3" s="28">
        <v>0.23</v>
      </c>
      <c r="I3" s="29">
        <f t="shared" ref="I3:I49" si="0">H3*G3</f>
        <v>92.92</v>
      </c>
    </row>
    <row r="4" s="2" customFormat="1" ht="21" customHeight="1" spans="1:9">
      <c r="A4" s="21"/>
      <c r="B4" s="22"/>
      <c r="C4" s="23"/>
      <c r="D4" s="24"/>
      <c r="E4" s="25"/>
      <c r="F4" s="26" t="s">
        <v>14</v>
      </c>
      <c r="G4" s="27">
        <v>404</v>
      </c>
      <c r="H4" s="28">
        <v>0.2</v>
      </c>
      <c r="I4" s="29">
        <f t="shared" si="0"/>
        <v>80.8</v>
      </c>
    </row>
    <row r="5" s="2" customFormat="1" ht="21" customHeight="1" spans="1:9">
      <c r="A5" s="21"/>
      <c r="B5" s="22"/>
      <c r="C5" s="22"/>
      <c r="D5" s="24"/>
      <c r="E5" s="25"/>
      <c r="F5" s="26" t="s">
        <v>15</v>
      </c>
      <c r="G5" s="27">
        <v>404</v>
      </c>
      <c r="H5" s="28">
        <v>0.38</v>
      </c>
      <c r="I5" s="29">
        <f t="shared" si="0"/>
        <v>153.52</v>
      </c>
    </row>
    <row r="6" s="2" customFormat="1" ht="21" customHeight="1" spans="1:9">
      <c r="A6" s="21"/>
      <c r="B6" s="22"/>
      <c r="C6" s="22"/>
      <c r="D6" s="24"/>
      <c r="E6" s="25"/>
      <c r="F6" s="30" t="s">
        <v>16</v>
      </c>
      <c r="G6" s="27">
        <v>404</v>
      </c>
      <c r="H6" s="31">
        <v>0.12</v>
      </c>
      <c r="I6" s="29">
        <f t="shared" si="0"/>
        <v>48.48</v>
      </c>
    </row>
    <row r="7" s="2" customFormat="1" ht="21" customHeight="1" spans="1:9">
      <c r="A7" s="21"/>
      <c r="B7" s="22"/>
      <c r="C7" s="22"/>
      <c r="D7" s="24"/>
      <c r="E7" s="25"/>
      <c r="F7" s="26" t="s">
        <v>17</v>
      </c>
      <c r="G7" s="27">
        <v>404</v>
      </c>
      <c r="H7" s="28">
        <v>0.1</v>
      </c>
      <c r="I7" s="29">
        <f t="shared" si="0"/>
        <v>40.4</v>
      </c>
    </row>
    <row r="8" s="2" customFormat="1" ht="21" customHeight="1" spans="1:9">
      <c r="A8" s="21"/>
      <c r="B8" s="22"/>
      <c r="C8" s="22"/>
      <c r="D8" s="24"/>
      <c r="E8" s="25"/>
      <c r="F8" s="26" t="s">
        <v>18</v>
      </c>
      <c r="G8" s="27">
        <v>424</v>
      </c>
      <c r="H8" s="32">
        <v>0.5</v>
      </c>
      <c r="I8" s="29">
        <f t="shared" si="0"/>
        <v>212</v>
      </c>
    </row>
    <row r="9" s="2" customFormat="1" ht="21" customHeight="1" spans="1:9">
      <c r="A9" s="21"/>
      <c r="B9" s="22"/>
      <c r="C9" s="22"/>
      <c r="D9" s="24"/>
      <c r="E9" s="25"/>
      <c r="F9" s="33" t="s">
        <v>19</v>
      </c>
      <c r="G9" s="27">
        <v>424</v>
      </c>
      <c r="H9" s="32">
        <v>0.5</v>
      </c>
      <c r="I9" s="29">
        <f t="shared" si="0"/>
        <v>212</v>
      </c>
    </row>
    <row r="10" s="2" customFormat="1" ht="21" customHeight="1" spans="1:9">
      <c r="A10" s="21"/>
      <c r="B10" s="22"/>
      <c r="C10" s="22"/>
      <c r="D10" s="24"/>
      <c r="E10" s="25"/>
      <c r="F10" s="34" t="s">
        <v>20</v>
      </c>
      <c r="G10" s="35">
        <v>2020</v>
      </c>
      <c r="H10" s="32">
        <v>0.042</v>
      </c>
      <c r="I10" s="29">
        <f t="shared" si="0"/>
        <v>84.84</v>
      </c>
    </row>
    <row r="11" s="2" customFormat="1" ht="21" customHeight="1" spans="1:9">
      <c r="A11" s="36">
        <v>45989</v>
      </c>
      <c r="B11" s="22" t="s">
        <v>10</v>
      </c>
      <c r="C11" s="37">
        <v>43111</v>
      </c>
      <c r="D11" s="22" t="s">
        <v>21</v>
      </c>
      <c r="E11" s="38" t="s">
        <v>22</v>
      </c>
      <c r="F11" s="33" t="s">
        <v>23</v>
      </c>
      <c r="G11" s="27">
        <v>8006</v>
      </c>
      <c r="H11" s="32">
        <v>0.15</v>
      </c>
      <c r="I11" s="29">
        <f t="shared" si="0"/>
        <v>1200.9</v>
      </c>
    </row>
    <row r="12" s="2" customFormat="1" ht="21" customHeight="1" spans="1:9">
      <c r="A12" s="39"/>
      <c r="B12" s="22"/>
      <c r="C12" s="37"/>
      <c r="D12" s="22"/>
      <c r="E12" s="38"/>
      <c r="F12" s="33" t="s">
        <v>24</v>
      </c>
      <c r="G12" s="27">
        <v>8006</v>
      </c>
      <c r="H12" s="32">
        <v>0.19</v>
      </c>
      <c r="I12" s="29">
        <f t="shared" si="0"/>
        <v>1521.14</v>
      </c>
    </row>
    <row r="13" s="2" customFormat="1" ht="21" customHeight="1" spans="1:9">
      <c r="A13" s="39"/>
      <c r="B13" s="22"/>
      <c r="C13" s="24"/>
      <c r="D13" s="22"/>
      <c r="E13" s="38"/>
      <c r="F13" s="33" t="s">
        <v>25</v>
      </c>
      <c r="G13" s="27">
        <v>8006</v>
      </c>
      <c r="H13" s="32">
        <v>0.25</v>
      </c>
      <c r="I13" s="29">
        <f t="shared" si="0"/>
        <v>2001.5</v>
      </c>
    </row>
    <row r="14" s="2" customFormat="1" ht="21" customHeight="1" spans="1:9">
      <c r="A14" s="39"/>
      <c r="B14" s="22"/>
      <c r="C14" s="24"/>
      <c r="D14" s="22"/>
      <c r="E14" s="38"/>
      <c r="F14" s="34" t="s">
        <v>26</v>
      </c>
      <c r="G14" s="27">
        <v>32024</v>
      </c>
      <c r="H14" s="32">
        <v>0.04</v>
      </c>
      <c r="I14" s="29">
        <f t="shared" si="0"/>
        <v>1280.96</v>
      </c>
    </row>
    <row r="15" s="2" customFormat="1" ht="21" customHeight="1" spans="1:9">
      <c r="A15" s="39"/>
      <c r="B15" s="22"/>
      <c r="C15" s="24"/>
      <c r="D15" s="22"/>
      <c r="E15" s="38"/>
      <c r="F15" s="33" t="s">
        <v>27</v>
      </c>
      <c r="G15" s="27">
        <v>8406</v>
      </c>
      <c r="H15" s="32">
        <v>0.49</v>
      </c>
      <c r="I15" s="29">
        <f t="shared" si="0"/>
        <v>4118.94</v>
      </c>
    </row>
    <row r="16" s="2" customFormat="1" ht="21" customHeight="1" spans="1:9">
      <c r="A16" s="36">
        <v>45993</v>
      </c>
      <c r="B16" s="22" t="s">
        <v>10</v>
      </c>
      <c r="C16" s="37" t="s">
        <v>28</v>
      </c>
      <c r="D16" s="22" t="s">
        <v>29</v>
      </c>
      <c r="E16" s="38" t="s">
        <v>30</v>
      </c>
      <c r="F16" s="33" t="s">
        <v>23</v>
      </c>
      <c r="G16" s="27">
        <v>48024</v>
      </c>
      <c r="H16" s="32">
        <v>0.15</v>
      </c>
      <c r="I16" s="29">
        <f t="shared" si="0"/>
        <v>7203.6</v>
      </c>
    </row>
    <row r="17" s="2" customFormat="1" ht="21" customHeight="1" spans="1:9">
      <c r="A17" s="39"/>
      <c r="B17" s="22"/>
      <c r="C17" s="24"/>
      <c r="D17" s="22"/>
      <c r="E17" s="38"/>
      <c r="F17" s="33" t="s">
        <v>25</v>
      </c>
      <c r="G17" s="27">
        <v>48024</v>
      </c>
      <c r="H17" s="32">
        <v>0.25</v>
      </c>
      <c r="I17" s="29">
        <f t="shared" si="0"/>
        <v>12006</v>
      </c>
    </row>
    <row r="18" s="2" customFormat="1" ht="21" customHeight="1" spans="1:9">
      <c r="A18" s="39"/>
      <c r="B18" s="22"/>
      <c r="C18" s="24"/>
      <c r="D18" s="22"/>
      <c r="E18" s="38"/>
      <c r="F18" s="40" t="s">
        <v>31</v>
      </c>
      <c r="G18" s="27">
        <v>48024</v>
      </c>
      <c r="H18" s="28">
        <v>0.18</v>
      </c>
      <c r="I18" s="29">
        <f t="shared" si="0"/>
        <v>8644.32</v>
      </c>
    </row>
    <row r="19" s="2" customFormat="1" ht="21" customHeight="1" spans="1:9">
      <c r="A19" s="39"/>
      <c r="B19" s="22"/>
      <c r="C19" s="24"/>
      <c r="D19" s="22"/>
      <c r="E19" s="38"/>
      <c r="F19" s="34" t="s">
        <v>26</v>
      </c>
      <c r="G19" s="35">
        <v>192096</v>
      </c>
      <c r="H19" s="32">
        <v>0.04</v>
      </c>
      <c r="I19" s="29">
        <f t="shared" si="0"/>
        <v>7683.84</v>
      </c>
    </row>
    <row r="20" s="2" customFormat="1" ht="21" customHeight="1" spans="1:9">
      <c r="A20" s="39"/>
      <c r="B20" s="22"/>
      <c r="C20" s="24"/>
      <c r="D20" s="22"/>
      <c r="E20" s="38"/>
      <c r="F20" s="33" t="s">
        <v>27</v>
      </c>
      <c r="G20" s="35">
        <v>50425</v>
      </c>
      <c r="H20" s="32">
        <v>0.49</v>
      </c>
      <c r="I20" s="29">
        <f t="shared" si="0"/>
        <v>24708.25</v>
      </c>
    </row>
    <row r="21" s="2" customFormat="1" ht="21" customHeight="1" spans="1:9">
      <c r="A21" s="36">
        <v>45995</v>
      </c>
      <c r="B21" s="41" t="s">
        <v>10</v>
      </c>
      <c r="C21" s="42">
        <v>45927</v>
      </c>
      <c r="D21" s="41" t="s">
        <v>32</v>
      </c>
      <c r="E21" s="43" t="s">
        <v>33</v>
      </c>
      <c r="F21" s="44" t="s">
        <v>23</v>
      </c>
      <c r="G21" s="45">
        <v>19000</v>
      </c>
      <c r="H21" s="42">
        <v>0.15</v>
      </c>
      <c r="I21" s="29">
        <f t="shared" si="0"/>
        <v>2850</v>
      </c>
    </row>
    <row r="22" s="2" customFormat="1" ht="21" customHeight="1" spans="1:9">
      <c r="A22" s="39"/>
      <c r="B22" s="41"/>
      <c r="C22" s="42"/>
      <c r="D22" s="41"/>
      <c r="E22" s="43"/>
      <c r="F22" s="44" t="s">
        <v>25</v>
      </c>
      <c r="G22" s="45">
        <v>19000</v>
      </c>
      <c r="H22" s="42">
        <v>0.25</v>
      </c>
      <c r="I22" s="29">
        <f t="shared" si="0"/>
        <v>4750</v>
      </c>
    </row>
    <row r="23" s="2" customFormat="1" ht="21" customHeight="1" spans="1:9">
      <c r="A23" s="39"/>
      <c r="B23" s="41"/>
      <c r="C23" s="42"/>
      <c r="D23" s="41"/>
      <c r="E23" s="43"/>
      <c r="F23" s="46" t="s">
        <v>34</v>
      </c>
      <c r="G23" s="45">
        <v>19000</v>
      </c>
      <c r="H23" s="47">
        <v>0.18</v>
      </c>
      <c r="I23" s="29">
        <f t="shared" si="0"/>
        <v>3420</v>
      </c>
    </row>
    <row r="24" s="2" customFormat="1" ht="21" customHeight="1" spans="1:9">
      <c r="A24" s="39"/>
      <c r="B24" s="41"/>
      <c r="C24" s="42"/>
      <c r="D24" s="41"/>
      <c r="E24" s="43"/>
      <c r="F24" s="48" t="s">
        <v>26</v>
      </c>
      <c r="G24" s="49">
        <v>76000</v>
      </c>
      <c r="H24" s="42">
        <v>0.04</v>
      </c>
      <c r="I24" s="29">
        <f t="shared" si="0"/>
        <v>3040</v>
      </c>
    </row>
    <row r="25" s="2" customFormat="1" ht="21" customHeight="1" spans="1:9">
      <c r="A25" s="39"/>
      <c r="B25" s="41"/>
      <c r="C25" s="42"/>
      <c r="D25" s="41"/>
      <c r="E25" s="43"/>
      <c r="F25" s="44" t="s">
        <v>27</v>
      </c>
      <c r="G25" s="45">
        <v>19950</v>
      </c>
      <c r="H25" s="42">
        <v>0.49</v>
      </c>
      <c r="I25" s="29">
        <f t="shared" si="0"/>
        <v>9775.5</v>
      </c>
    </row>
    <row r="26" s="2" customFormat="1" ht="21" customHeight="1" spans="1:9">
      <c r="A26" s="36">
        <v>45958</v>
      </c>
      <c r="B26" s="22" t="s">
        <v>10</v>
      </c>
      <c r="C26" s="37">
        <v>25539</v>
      </c>
      <c r="D26" s="22" t="s">
        <v>35</v>
      </c>
      <c r="E26" s="38" t="s">
        <v>36</v>
      </c>
      <c r="F26" s="33" t="s">
        <v>23</v>
      </c>
      <c r="G26" s="27">
        <v>483</v>
      </c>
      <c r="H26" s="32">
        <v>0.15</v>
      </c>
      <c r="I26" s="29">
        <f t="shared" si="0"/>
        <v>72.45</v>
      </c>
    </row>
    <row r="27" s="2" customFormat="1" ht="21" customHeight="1" spans="1:9">
      <c r="A27" s="39"/>
      <c r="B27" s="22"/>
      <c r="C27" s="37"/>
      <c r="D27" s="22"/>
      <c r="E27" s="38"/>
      <c r="F27" s="33" t="s">
        <v>24</v>
      </c>
      <c r="G27" s="27">
        <v>483</v>
      </c>
      <c r="H27" s="32">
        <v>0.19</v>
      </c>
      <c r="I27" s="29">
        <f t="shared" si="0"/>
        <v>91.77</v>
      </c>
    </row>
    <row r="28" s="2" customFormat="1" ht="21" customHeight="1" spans="1:9">
      <c r="A28" s="39"/>
      <c r="B28" s="22"/>
      <c r="C28" s="37"/>
      <c r="D28" s="22"/>
      <c r="E28" s="38"/>
      <c r="F28" s="33" t="s">
        <v>37</v>
      </c>
      <c r="G28" s="27">
        <v>483</v>
      </c>
      <c r="H28" s="32">
        <v>0.065</v>
      </c>
      <c r="I28" s="29">
        <f t="shared" si="0"/>
        <v>31.395</v>
      </c>
    </row>
    <row r="29" s="2" customFormat="1" ht="21" customHeight="1" spans="1:9">
      <c r="A29" s="39"/>
      <c r="B29" s="22"/>
      <c r="C29" s="24"/>
      <c r="D29" s="22"/>
      <c r="E29" s="38"/>
      <c r="F29" s="33" t="s">
        <v>25</v>
      </c>
      <c r="G29" s="27">
        <v>483</v>
      </c>
      <c r="H29" s="32">
        <v>0.25</v>
      </c>
      <c r="I29" s="29">
        <f t="shared" si="0"/>
        <v>120.75</v>
      </c>
    </row>
    <row r="30" s="2" customFormat="1" ht="21" customHeight="1" spans="1:9">
      <c r="A30" s="39"/>
      <c r="B30" s="22"/>
      <c r="C30" s="24"/>
      <c r="D30" s="22"/>
      <c r="E30" s="38"/>
      <c r="F30" s="26" t="s">
        <v>18</v>
      </c>
      <c r="G30" s="27">
        <v>507</v>
      </c>
      <c r="H30" s="32">
        <v>0.5</v>
      </c>
      <c r="I30" s="29">
        <f t="shared" si="0"/>
        <v>253.5</v>
      </c>
    </row>
    <row r="31" s="2" customFormat="1" ht="21" customHeight="1" spans="1:9">
      <c r="A31" s="39"/>
      <c r="B31" s="22"/>
      <c r="C31" s="24"/>
      <c r="D31" s="22"/>
      <c r="E31" s="38"/>
      <c r="F31" s="50" t="s">
        <v>38</v>
      </c>
      <c r="G31" s="27">
        <v>483</v>
      </c>
      <c r="H31" s="28">
        <v>0.025</v>
      </c>
      <c r="I31" s="29">
        <f t="shared" si="0"/>
        <v>12.075</v>
      </c>
    </row>
    <row r="32" s="2" customFormat="1" ht="21" customHeight="1" spans="1:9">
      <c r="A32" s="51"/>
      <c r="B32" s="22"/>
      <c r="C32" s="24"/>
      <c r="D32" s="22"/>
      <c r="E32" s="38"/>
      <c r="F32" s="26" t="s">
        <v>39</v>
      </c>
      <c r="G32" s="27">
        <v>2898</v>
      </c>
      <c r="H32" s="37">
        <v>0.035</v>
      </c>
      <c r="I32" s="29">
        <f t="shared" si="0"/>
        <v>101.43</v>
      </c>
    </row>
    <row r="33" s="2" customFormat="1" ht="21" customHeight="1" spans="1:9">
      <c r="A33" s="52">
        <v>45922</v>
      </c>
      <c r="B33" s="53" t="s">
        <v>10</v>
      </c>
      <c r="C33" s="54">
        <v>93518</v>
      </c>
      <c r="D33" s="53" t="s">
        <v>40</v>
      </c>
      <c r="E33" s="55" t="s">
        <v>41</v>
      </c>
      <c r="F33" s="33" t="s">
        <v>19</v>
      </c>
      <c r="G33" s="27">
        <v>8000</v>
      </c>
      <c r="H33" s="32">
        <v>0.5</v>
      </c>
      <c r="I33" s="29">
        <f t="shared" si="0"/>
        <v>4000</v>
      </c>
    </row>
    <row r="34" s="2" customFormat="1" ht="21" customHeight="1" spans="1:9">
      <c r="A34" s="36">
        <v>46002</v>
      </c>
      <c r="B34" s="22" t="s">
        <v>10</v>
      </c>
      <c r="C34" s="37">
        <v>16909</v>
      </c>
      <c r="D34" s="22" t="s">
        <v>42</v>
      </c>
      <c r="E34" s="38" t="s">
        <v>43</v>
      </c>
      <c r="F34" s="33" t="s">
        <v>44</v>
      </c>
      <c r="G34" s="27">
        <v>100</v>
      </c>
      <c r="H34" s="32">
        <v>0.58</v>
      </c>
      <c r="I34" s="29">
        <f t="shared" si="0"/>
        <v>58</v>
      </c>
    </row>
    <row r="35" s="2" customFormat="1" ht="21" customHeight="1" spans="1:9">
      <c r="A35" s="39"/>
      <c r="B35" s="22"/>
      <c r="C35" s="37"/>
      <c r="D35" s="22"/>
      <c r="E35" s="38"/>
      <c r="F35" s="33" t="s">
        <v>24</v>
      </c>
      <c r="G35" s="27">
        <v>100</v>
      </c>
      <c r="H35" s="32">
        <v>0.19</v>
      </c>
      <c r="I35" s="29">
        <f t="shared" si="0"/>
        <v>19</v>
      </c>
    </row>
    <row r="36" s="2" customFormat="1" ht="21" customHeight="1" spans="1:9">
      <c r="A36" s="39"/>
      <c r="B36" s="22"/>
      <c r="C36" s="37"/>
      <c r="D36" s="22"/>
      <c r="E36" s="38"/>
      <c r="F36" s="33" t="s">
        <v>45</v>
      </c>
      <c r="G36" s="27">
        <v>100</v>
      </c>
      <c r="H36" s="32">
        <v>0.065</v>
      </c>
      <c r="I36" s="29">
        <f t="shared" si="0"/>
        <v>6.5</v>
      </c>
    </row>
    <row r="37" s="2" customFormat="1" ht="21" customHeight="1" spans="1:9">
      <c r="A37" s="39"/>
      <c r="B37" s="22"/>
      <c r="C37" s="37"/>
      <c r="D37" s="22"/>
      <c r="E37" s="38"/>
      <c r="F37" s="33" t="s">
        <v>46</v>
      </c>
      <c r="G37" s="27">
        <v>100</v>
      </c>
      <c r="H37" s="32">
        <v>0.4</v>
      </c>
      <c r="I37" s="29">
        <f t="shared" si="0"/>
        <v>40</v>
      </c>
    </row>
    <row r="38" s="2" customFormat="1" ht="21" customHeight="1" spans="1:9">
      <c r="A38" s="39"/>
      <c r="B38" s="22"/>
      <c r="C38" s="37"/>
      <c r="D38" s="22"/>
      <c r="E38" s="38"/>
      <c r="F38" s="33" t="s">
        <v>47</v>
      </c>
      <c r="G38" s="27">
        <v>100</v>
      </c>
      <c r="H38" s="32">
        <v>0.24</v>
      </c>
      <c r="I38" s="29">
        <f t="shared" si="0"/>
        <v>24</v>
      </c>
    </row>
    <row r="39" s="2" customFormat="1" ht="21" customHeight="1" spans="1:9">
      <c r="A39" s="39"/>
      <c r="B39" s="22"/>
      <c r="C39" s="24"/>
      <c r="D39" s="22"/>
      <c r="E39" s="38"/>
      <c r="F39" s="34" t="s">
        <v>26</v>
      </c>
      <c r="G39" s="35">
        <v>400</v>
      </c>
      <c r="H39" s="32">
        <v>0.04</v>
      </c>
      <c r="I39" s="29">
        <f t="shared" si="0"/>
        <v>16</v>
      </c>
    </row>
    <row r="40" s="2" customFormat="1" ht="21" customHeight="1" spans="1:9">
      <c r="A40" s="39"/>
      <c r="B40" s="22"/>
      <c r="C40" s="24"/>
      <c r="D40" s="22"/>
      <c r="E40" s="38"/>
      <c r="F40" s="33" t="s">
        <v>27</v>
      </c>
      <c r="G40" s="27">
        <v>105</v>
      </c>
      <c r="H40" s="32">
        <v>0.49</v>
      </c>
      <c r="I40" s="29">
        <f t="shared" si="0"/>
        <v>51.45</v>
      </c>
    </row>
    <row r="41" s="2" customFormat="1" ht="21" customHeight="1" spans="1:9">
      <c r="A41" s="52">
        <v>46002</v>
      </c>
      <c r="B41" s="53" t="s">
        <v>10</v>
      </c>
      <c r="C41" s="54">
        <v>93518</v>
      </c>
      <c r="D41" s="53" t="s">
        <v>48</v>
      </c>
      <c r="E41" s="55" t="s">
        <v>41</v>
      </c>
      <c r="F41" s="33" t="s">
        <v>19</v>
      </c>
      <c r="G41" s="27">
        <v>23100</v>
      </c>
      <c r="H41" s="32">
        <v>0.5</v>
      </c>
      <c r="I41" s="29">
        <f t="shared" si="0"/>
        <v>11550</v>
      </c>
    </row>
    <row r="42" s="2" customFormat="1" ht="21" customHeight="1" spans="1:9">
      <c r="A42" s="36">
        <v>45939</v>
      </c>
      <c r="B42" s="22" t="s">
        <v>10</v>
      </c>
      <c r="C42" s="37">
        <v>22156</v>
      </c>
      <c r="D42" s="22" t="s">
        <v>49</v>
      </c>
      <c r="E42" s="38" t="s">
        <v>50</v>
      </c>
      <c r="F42" s="33" t="s">
        <v>51</v>
      </c>
      <c r="G42" s="27">
        <v>480</v>
      </c>
      <c r="H42" s="32">
        <v>0.15</v>
      </c>
      <c r="I42" s="29">
        <f t="shared" si="0"/>
        <v>72</v>
      </c>
    </row>
    <row r="43" s="2" customFormat="1" ht="21" customHeight="1" spans="1:9">
      <c r="A43" s="39"/>
      <c r="B43" s="22"/>
      <c r="C43" s="24"/>
      <c r="D43" s="22"/>
      <c r="E43" s="38"/>
      <c r="F43" s="34" t="s">
        <v>52</v>
      </c>
      <c r="G43" s="35">
        <v>1920</v>
      </c>
      <c r="H43" s="32">
        <v>0.045</v>
      </c>
      <c r="I43" s="29">
        <f t="shared" si="0"/>
        <v>86.4</v>
      </c>
    </row>
    <row r="44" s="2" customFormat="1" ht="21" customHeight="1" spans="1:9">
      <c r="A44" s="36">
        <v>45995</v>
      </c>
      <c r="B44" s="41" t="s">
        <v>10</v>
      </c>
      <c r="C44" s="42" t="s">
        <v>53</v>
      </c>
      <c r="D44" s="41" t="s">
        <v>54</v>
      </c>
      <c r="E44" s="43" t="s">
        <v>55</v>
      </c>
      <c r="F44" s="44" t="s">
        <v>23</v>
      </c>
      <c r="G44" s="49">
        <v>35000</v>
      </c>
      <c r="H44" s="42">
        <v>0.15</v>
      </c>
      <c r="I44" s="29">
        <f t="shared" si="0"/>
        <v>5250</v>
      </c>
    </row>
    <row r="45" s="2" customFormat="1" ht="21" customHeight="1" spans="1:9">
      <c r="A45" s="39"/>
      <c r="B45" s="41"/>
      <c r="C45" s="42"/>
      <c r="D45" s="41"/>
      <c r="E45" s="43"/>
      <c r="F45" s="44" t="s">
        <v>25</v>
      </c>
      <c r="G45" s="49">
        <v>35000</v>
      </c>
      <c r="H45" s="42">
        <v>0.25</v>
      </c>
      <c r="I45" s="29">
        <f t="shared" si="0"/>
        <v>8750</v>
      </c>
    </row>
    <row r="46" s="2" customFormat="1" ht="21" customHeight="1" spans="1:9">
      <c r="A46" s="39"/>
      <c r="B46" s="41"/>
      <c r="C46" s="42"/>
      <c r="D46" s="41"/>
      <c r="E46" s="43"/>
      <c r="F46" s="46" t="s">
        <v>34</v>
      </c>
      <c r="G46" s="49">
        <v>35000</v>
      </c>
      <c r="H46" s="47">
        <v>0.18</v>
      </c>
      <c r="I46" s="29">
        <f t="shared" si="0"/>
        <v>6300</v>
      </c>
    </row>
    <row r="47" s="2" customFormat="1" ht="21" customHeight="1" spans="1:9">
      <c r="A47" s="39"/>
      <c r="B47" s="41"/>
      <c r="C47" s="42"/>
      <c r="D47" s="41"/>
      <c r="E47" s="43"/>
      <c r="F47" s="48" t="s">
        <v>26</v>
      </c>
      <c r="G47" s="49">
        <v>140000</v>
      </c>
      <c r="H47" s="42">
        <v>0.04</v>
      </c>
      <c r="I47" s="29">
        <f t="shared" si="0"/>
        <v>5600</v>
      </c>
    </row>
    <row r="48" s="2" customFormat="1" ht="21" customHeight="1" spans="1:9">
      <c r="A48" s="39"/>
      <c r="B48" s="41"/>
      <c r="C48" s="42"/>
      <c r="D48" s="41"/>
      <c r="E48" s="43"/>
      <c r="F48" s="44" t="s">
        <v>27</v>
      </c>
      <c r="G48" s="49">
        <v>36750</v>
      </c>
      <c r="H48" s="42">
        <v>0.49</v>
      </c>
      <c r="I48" s="29">
        <f t="shared" si="0"/>
        <v>18007.5</v>
      </c>
    </row>
    <row r="49" s="2" customFormat="1" ht="21" customHeight="1" spans="1:9">
      <c r="A49" s="52">
        <v>46007</v>
      </c>
      <c r="B49" s="53" t="s">
        <v>10</v>
      </c>
      <c r="C49" s="54" t="s">
        <v>56</v>
      </c>
      <c r="D49" s="53" t="s">
        <v>57</v>
      </c>
      <c r="E49" s="55" t="s">
        <v>58</v>
      </c>
      <c r="F49" s="33" t="s">
        <v>27</v>
      </c>
      <c r="G49" s="49">
        <v>530</v>
      </c>
      <c r="H49" s="32">
        <v>0.49</v>
      </c>
      <c r="I49" s="29">
        <f t="shared" si="0"/>
        <v>259.7</v>
      </c>
    </row>
    <row r="50" s="3" customFormat="1" ht="21" customHeight="1" spans="1:9">
      <c r="A50" s="36">
        <v>45994</v>
      </c>
      <c r="B50" s="22" t="s">
        <v>10</v>
      </c>
      <c r="C50" s="23" t="s">
        <v>59</v>
      </c>
      <c r="D50" s="22" t="s">
        <v>60</v>
      </c>
      <c r="E50" s="50" t="s">
        <v>61</v>
      </c>
      <c r="F50" s="56" t="s">
        <v>62</v>
      </c>
      <c r="G50" s="57">
        <v>8418</v>
      </c>
      <c r="H50" s="58">
        <v>0.3</v>
      </c>
      <c r="I50" s="59">
        <f t="shared" ref="I50:I113" si="1">H50*G50</f>
        <v>2525.4</v>
      </c>
    </row>
    <row r="51" s="3" customFormat="1" ht="21" customHeight="1" spans="1:9">
      <c r="A51" s="39"/>
      <c r="B51" s="22"/>
      <c r="C51" s="22"/>
      <c r="D51" s="22"/>
      <c r="E51" s="56"/>
      <c r="F51" s="56" t="s">
        <v>63</v>
      </c>
      <c r="G51" s="57">
        <v>8418</v>
      </c>
      <c r="H51" s="58">
        <v>0.25</v>
      </c>
      <c r="I51" s="59">
        <f t="shared" si="1"/>
        <v>2104.5</v>
      </c>
    </row>
    <row r="52" s="4" customFormat="1" ht="21" customHeight="1" spans="1:9">
      <c r="A52" s="39"/>
      <c r="B52" s="22"/>
      <c r="C52" s="22"/>
      <c r="D52" s="22"/>
      <c r="E52" s="56"/>
      <c r="F52" s="56" t="s">
        <v>64</v>
      </c>
      <c r="G52" s="57">
        <v>8418</v>
      </c>
      <c r="H52" s="60">
        <v>0.16</v>
      </c>
      <c r="I52" s="59">
        <f t="shared" si="1"/>
        <v>1346.88</v>
      </c>
    </row>
    <row r="53" s="4" customFormat="1" ht="21" customHeight="1" spans="1:9">
      <c r="A53" s="39"/>
      <c r="B53" s="22"/>
      <c r="C53" s="22"/>
      <c r="D53" s="22"/>
      <c r="E53" s="56"/>
      <c r="F53" s="56" t="s">
        <v>65</v>
      </c>
      <c r="G53" s="57">
        <v>8755</v>
      </c>
      <c r="H53" s="58">
        <v>0.5</v>
      </c>
      <c r="I53" s="59">
        <f t="shared" si="1"/>
        <v>4377.5</v>
      </c>
    </row>
    <row r="54" s="4" customFormat="1" ht="21" customHeight="1" spans="1:9">
      <c r="A54" s="51"/>
      <c r="B54" s="22"/>
      <c r="C54" s="22"/>
      <c r="D54" s="22"/>
      <c r="E54" s="56"/>
      <c r="F54" s="56" t="s">
        <v>66</v>
      </c>
      <c r="G54" s="57">
        <f>G50*4</f>
        <v>33672</v>
      </c>
      <c r="H54" s="58">
        <v>0.035</v>
      </c>
      <c r="I54" s="59">
        <f t="shared" si="1"/>
        <v>1178.52</v>
      </c>
    </row>
    <row r="55" s="4" customFormat="1" ht="21" customHeight="1" spans="1:9">
      <c r="A55" s="61">
        <v>45994</v>
      </c>
      <c r="B55" s="22" t="s">
        <v>10</v>
      </c>
      <c r="C55" s="23" t="s">
        <v>67</v>
      </c>
      <c r="D55" s="22" t="s">
        <v>68</v>
      </c>
      <c r="E55" s="50" t="s">
        <v>69</v>
      </c>
      <c r="F55" s="56" t="s">
        <v>62</v>
      </c>
      <c r="G55" s="57">
        <v>989</v>
      </c>
      <c r="H55" s="58">
        <v>0.3</v>
      </c>
      <c r="I55" s="59">
        <f t="shared" si="1"/>
        <v>296.7</v>
      </c>
    </row>
    <row r="56" s="4" customFormat="1" ht="21" customHeight="1" spans="1:9">
      <c r="A56" s="61"/>
      <c r="B56" s="22"/>
      <c r="C56" s="22"/>
      <c r="D56" s="22"/>
      <c r="E56" s="56"/>
      <c r="F56" s="56" t="s">
        <v>63</v>
      </c>
      <c r="G56" s="57">
        <v>989</v>
      </c>
      <c r="H56" s="58">
        <v>0.25</v>
      </c>
      <c r="I56" s="59">
        <f t="shared" si="1"/>
        <v>247.25</v>
      </c>
    </row>
    <row r="57" s="4" customFormat="1" ht="21" customHeight="1" spans="1:9">
      <c r="A57" s="61"/>
      <c r="B57" s="22"/>
      <c r="C57" s="22"/>
      <c r="D57" s="22"/>
      <c r="E57" s="56"/>
      <c r="F57" s="56" t="s">
        <v>64</v>
      </c>
      <c r="G57" s="57">
        <v>989</v>
      </c>
      <c r="H57" s="58">
        <v>0.16</v>
      </c>
      <c r="I57" s="59">
        <f t="shared" si="1"/>
        <v>158.24</v>
      </c>
    </row>
    <row r="58" s="4" customFormat="1" ht="21" customHeight="1" spans="1:9">
      <c r="A58" s="61"/>
      <c r="B58" s="22"/>
      <c r="C58" s="22"/>
      <c r="D58" s="22"/>
      <c r="E58" s="56"/>
      <c r="F58" s="56" t="s">
        <v>65</v>
      </c>
      <c r="G58" s="57">
        <v>1029</v>
      </c>
      <c r="H58" s="58">
        <v>0.5</v>
      </c>
      <c r="I58" s="59">
        <f t="shared" si="1"/>
        <v>514.5</v>
      </c>
    </row>
    <row r="59" s="4" customFormat="1" ht="21" customHeight="1" spans="1:9">
      <c r="A59" s="61"/>
      <c r="B59" s="22"/>
      <c r="C59" s="22"/>
      <c r="D59" s="22"/>
      <c r="E59" s="56"/>
      <c r="F59" s="56" t="s">
        <v>66</v>
      </c>
      <c r="G59" s="57">
        <f>G55*4</f>
        <v>3956</v>
      </c>
      <c r="H59" s="58">
        <v>0.035</v>
      </c>
      <c r="I59" s="59">
        <f t="shared" si="1"/>
        <v>138.46</v>
      </c>
    </row>
    <row r="60" s="4" customFormat="1" ht="21" customHeight="1" spans="1:9">
      <c r="A60" s="61">
        <v>45995</v>
      </c>
      <c r="B60" s="22" t="s">
        <v>10</v>
      </c>
      <c r="C60" s="23" t="s">
        <v>70</v>
      </c>
      <c r="D60" s="22" t="s">
        <v>71</v>
      </c>
      <c r="E60" s="50" t="s">
        <v>72</v>
      </c>
      <c r="F60" s="56" t="s">
        <v>62</v>
      </c>
      <c r="G60" s="57">
        <v>25009</v>
      </c>
      <c r="H60" s="58">
        <v>0.3</v>
      </c>
      <c r="I60" s="59">
        <f t="shared" si="1"/>
        <v>7502.7</v>
      </c>
    </row>
    <row r="61" s="4" customFormat="1" ht="21" customHeight="1" spans="1:9">
      <c r="A61" s="61"/>
      <c r="B61" s="22"/>
      <c r="C61" s="22"/>
      <c r="D61" s="22"/>
      <c r="E61" s="56"/>
      <c r="F61" s="56" t="s">
        <v>63</v>
      </c>
      <c r="G61" s="57">
        <v>25009</v>
      </c>
      <c r="H61" s="58">
        <v>0.25</v>
      </c>
      <c r="I61" s="59">
        <f t="shared" si="1"/>
        <v>6252.25</v>
      </c>
    </row>
    <row r="62" s="4" customFormat="1" ht="21" customHeight="1" spans="1:9">
      <c r="A62" s="61"/>
      <c r="B62" s="22"/>
      <c r="C62" s="22"/>
      <c r="D62" s="22"/>
      <c r="E62" s="56"/>
      <c r="F62" s="56" t="s">
        <v>73</v>
      </c>
      <c r="G62" s="57">
        <v>25009</v>
      </c>
      <c r="H62" s="58">
        <v>0.09</v>
      </c>
      <c r="I62" s="59">
        <f t="shared" si="1"/>
        <v>2250.81</v>
      </c>
    </row>
    <row r="63" s="4" customFormat="1" ht="21" customHeight="1" spans="1:9">
      <c r="A63" s="61"/>
      <c r="B63" s="22"/>
      <c r="C63" s="22"/>
      <c r="D63" s="22"/>
      <c r="E63" s="56"/>
      <c r="F63" s="56" t="s">
        <v>65</v>
      </c>
      <c r="G63" s="57">
        <v>26009</v>
      </c>
      <c r="H63" s="58">
        <v>0.5</v>
      </c>
      <c r="I63" s="59">
        <f t="shared" si="1"/>
        <v>13004.5</v>
      </c>
    </row>
    <row r="64" s="5" customFormat="1" ht="21" customHeight="1" spans="1:9">
      <c r="A64" s="61"/>
      <c r="B64" s="22"/>
      <c r="C64" s="22"/>
      <c r="D64" s="22"/>
      <c r="E64" s="56"/>
      <c r="F64" s="56" t="s">
        <v>74</v>
      </c>
      <c r="G64" s="57">
        <f>G60*5</f>
        <v>125045</v>
      </c>
      <c r="H64" s="58">
        <v>0.035</v>
      </c>
      <c r="I64" s="59">
        <f t="shared" si="1"/>
        <v>4376.575</v>
      </c>
    </row>
    <row r="65" s="5" customFormat="1" ht="21" customHeight="1" spans="1:9">
      <c r="A65" s="61">
        <v>45995</v>
      </c>
      <c r="B65" s="22" t="s">
        <v>10</v>
      </c>
      <c r="C65" s="23" t="s">
        <v>75</v>
      </c>
      <c r="D65" s="22" t="s">
        <v>76</v>
      </c>
      <c r="E65" s="50" t="s">
        <v>77</v>
      </c>
      <c r="F65" s="56" t="s">
        <v>62</v>
      </c>
      <c r="G65" s="57">
        <v>35007</v>
      </c>
      <c r="H65" s="58">
        <v>0.3</v>
      </c>
      <c r="I65" s="59">
        <f t="shared" si="1"/>
        <v>10502.1</v>
      </c>
    </row>
    <row r="66" s="5" customFormat="1" ht="21" customHeight="1" spans="1:9">
      <c r="A66" s="61"/>
      <c r="B66" s="22"/>
      <c r="C66" s="22"/>
      <c r="D66" s="22"/>
      <c r="E66" s="56"/>
      <c r="F66" s="56" t="s">
        <v>63</v>
      </c>
      <c r="G66" s="57">
        <v>35007</v>
      </c>
      <c r="H66" s="58">
        <v>0.25</v>
      </c>
      <c r="I66" s="59">
        <f t="shared" si="1"/>
        <v>8751.75</v>
      </c>
    </row>
    <row r="67" s="5" customFormat="1" ht="21" customHeight="1" spans="1:9">
      <c r="A67" s="61"/>
      <c r="B67" s="22"/>
      <c r="C67" s="22"/>
      <c r="D67" s="22"/>
      <c r="E67" s="56"/>
      <c r="F67" s="56" t="s">
        <v>73</v>
      </c>
      <c r="G67" s="57">
        <v>35007</v>
      </c>
      <c r="H67" s="58">
        <v>0.09</v>
      </c>
      <c r="I67" s="59">
        <f t="shared" si="1"/>
        <v>3150.63</v>
      </c>
    </row>
    <row r="68" s="5" customFormat="1" ht="21" customHeight="1" spans="1:9">
      <c r="A68" s="61"/>
      <c r="B68" s="22"/>
      <c r="C68" s="22"/>
      <c r="D68" s="22"/>
      <c r="E68" s="56"/>
      <c r="F68" s="56" t="s">
        <v>78</v>
      </c>
      <c r="G68" s="57">
        <v>35007</v>
      </c>
      <c r="H68" s="58">
        <v>0.18</v>
      </c>
      <c r="I68" s="59">
        <f t="shared" si="1"/>
        <v>6301.26</v>
      </c>
    </row>
    <row r="69" s="5" customFormat="1" ht="21" customHeight="1" spans="1:9">
      <c r="A69" s="61"/>
      <c r="B69" s="22"/>
      <c r="C69" s="22"/>
      <c r="D69" s="22"/>
      <c r="E69" s="56"/>
      <c r="F69" s="56" t="s">
        <v>65</v>
      </c>
      <c r="G69" s="57">
        <v>36407</v>
      </c>
      <c r="H69" s="58">
        <v>0.5</v>
      </c>
      <c r="I69" s="59">
        <f t="shared" si="1"/>
        <v>18203.5</v>
      </c>
    </row>
    <row r="70" s="5" customFormat="1" ht="21" customHeight="1" spans="1:9">
      <c r="A70" s="61"/>
      <c r="B70" s="22"/>
      <c r="C70" s="22"/>
      <c r="D70" s="22"/>
      <c r="E70" s="56"/>
      <c r="F70" s="56" t="s">
        <v>79</v>
      </c>
      <c r="G70" s="57">
        <f>900*5</f>
        <v>4500</v>
      </c>
      <c r="H70" s="58">
        <v>0.035</v>
      </c>
      <c r="I70" s="59">
        <f t="shared" si="1"/>
        <v>157.5</v>
      </c>
    </row>
    <row r="71" s="5" customFormat="1" ht="21" customHeight="1" spans="1:9">
      <c r="A71" s="61"/>
      <c r="B71" s="22"/>
      <c r="C71" s="22"/>
      <c r="D71" s="22"/>
      <c r="E71" s="56"/>
      <c r="F71" s="56" t="s">
        <v>74</v>
      </c>
      <c r="G71" s="57">
        <f>G65*5</f>
        <v>175035</v>
      </c>
      <c r="H71" s="58">
        <v>0.035</v>
      </c>
      <c r="I71" s="59">
        <f t="shared" si="1"/>
        <v>6126.225</v>
      </c>
    </row>
    <row r="72" s="5" customFormat="1" ht="21" customHeight="1" spans="1:9">
      <c r="A72" s="36">
        <v>45996</v>
      </c>
      <c r="B72" s="22" t="s">
        <v>10</v>
      </c>
      <c r="C72" s="23" t="s">
        <v>80</v>
      </c>
      <c r="D72" s="22" t="s">
        <v>81</v>
      </c>
      <c r="E72" s="50" t="s">
        <v>82</v>
      </c>
      <c r="F72" s="56" t="s">
        <v>62</v>
      </c>
      <c r="G72" s="57">
        <v>73018</v>
      </c>
      <c r="H72" s="58">
        <v>0.3</v>
      </c>
      <c r="I72" s="59">
        <f t="shared" si="1"/>
        <v>21905.4</v>
      </c>
    </row>
    <row r="73" s="5" customFormat="1" ht="21" customHeight="1" spans="1:9">
      <c r="A73" s="39"/>
      <c r="B73" s="22"/>
      <c r="C73" s="22"/>
      <c r="D73" s="22"/>
      <c r="E73" s="56"/>
      <c r="F73" s="56" t="s">
        <v>63</v>
      </c>
      <c r="G73" s="57">
        <v>73018</v>
      </c>
      <c r="H73" s="58">
        <v>0.25</v>
      </c>
      <c r="I73" s="59">
        <f t="shared" si="1"/>
        <v>18254.5</v>
      </c>
    </row>
    <row r="74" s="5" customFormat="1" ht="21" customHeight="1" spans="1:9">
      <c r="A74" s="39"/>
      <c r="B74" s="22"/>
      <c r="C74" s="22"/>
      <c r="D74" s="22"/>
      <c r="E74" s="56"/>
      <c r="F74" s="56" t="s">
        <v>64</v>
      </c>
      <c r="G74" s="57">
        <v>73018</v>
      </c>
      <c r="H74" s="60">
        <v>0.16</v>
      </c>
      <c r="I74" s="59">
        <f t="shared" si="1"/>
        <v>11682.88</v>
      </c>
    </row>
    <row r="75" s="5" customFormat="1" ht="21" customHeight="1" spans="1:9">
      <c r="A75" s="39"/>
      <c r="B75" s="22"/>
      <c r="C75" s="22"/>
      <c r="D75" s="22"/>
      <c r="E75" s="56"/>
      <c r="F75" s="56" t="s">
        <v>65</v>
      </c>
      <c r="G75" s="57">
        <v>75939</v>
      </c>
      <c r="H75" s="58">
        <v>0.5</v>
      </c>
      <c r="I75" s="59">
        <f t="shared" si="1"/>
        <v>37969.5</v>
      </c>
    </row>
    <row r="76" s="5" customFormat="1" ht="21" customHeight="1" spans="1:9">
      <c r="A76" s="51"/>
      <c r="B76" s="22"/>
      <c r="C76" s="22"/>
      <c r="D76" s="22"/>
      <c r="E76" s="56"/>
      <c r="F76" s="56" t="s">
        <v>66</v>
      </c>
      <c r="G76" s="57">
        <f>G72*4</f>
        <v>292072</v>
      </c>
      <c r="H76" s="58">
        <v>0.035</v>
      </c>
      <c r="I76" s="59">
        <f t="shared" si="1"/>
        <v>10222.52</v>
      </c>
    </row>
    <row r="77" s="5" customFormat="1" ht="21" customHeight="1" spans="1:9">
      <c r="A77" s="36">
        <v>46000</v>
      </c>
      <c r="B77" s="22" t="s">
        <v>10</v>
      </c>
      <c r="C77" s="23" t="s">
        <v>83</v>
      </c>
      <c r="D77" s="22" t="s">
        <v>84</v>
      </c>
      <c r="E77" s="50" t="s">
        <v>85</v>
      </c>
      <c r="F77" s="56" t="s">
        <v>23</v>
      </c>
      <c r="G77" s="57">
        <v>7006</v>
      </c>
      <c r="H77" s="58">
        <v>0.15</v>
      </c>
      <c r="I77" s="59">
        <f t="shared" si="1"/>
        <v>1050.9</v>
      </c>
    </row>
    <row r="78" s="5" customFormat="1" ht="21" customHeight="1" spans="1:9">
      <c r="A78" s="39"/>
      <c r="B78" s="22"/>
      <c r="C78" s="22"/>
      <c r="D78" s="22"/>
      <c r="E78" s="56"/>
      <c r="F78" s="56" t="s">
        <v>25</v>
      </c>
      <c r="G78" s="57">
        <v>7006</v>
      </c>
      <c r="H78" s="58">
        <v>0.25</v>
      </c>
      <c r="I78" s="59">
        <f t="shared" si="1"/>
        <v>1751.5</v>
      </c>
    </row>
    <row r="79" s="5" customFormat="1" ht="21" customHeight="1" spans="1:9">
      <c r="A79" s="39"/>
      <c r="B79" s="22"/>
      <c r="C79" s="22"/>
      <c r="D79" s="22"/>
      <c r="E79" s="56"/>
      <c r="F79" s="56" t="s">
        <v>86</v>
      </c>
      <c r="G79" s="57">
        <v>7006</v>
      </c>
      <c r="H79" s="60">
        <v>0.19</v>
      </c>
      <c r="I79" s="59">
        <f t="shared" si="1"/>
        <v>1331.14</v>
      </c>
    </row>
    <row r="80" s="5" customFormat="1" ht="21" customHeight="1" spans="1:9">
      <c r="A80" s="39"/>
      <c r="B80" s="22"/>
      <c r="C80" s="22"/>
      <c r="D80" s="22"/>
      <c r="E80" s="56"/>
      <c r="F80" s="56" t="s">
        <v>87</v>
      </c>
      <c r="G80" s="57">
        <v>7356</v>
      </c>
      <c r="H80" s="58">
        <v>0.49</v>
      </c>
      <c r="I80" s="59">
        <f t="shared" si="1"/>
        <v>3604.44</v>
      </c>
    </row>
    <row r="81" s="5" customFormat="1" ht="21" customHeight="1" spans="1:9">
      <c r="A81" s="51"/>
      <c r="B81" s="22"/>
      <c r="C81" s="22"/>
      <c r="D81" s="22"/>
      <c r="E81" s="56"/>
      <c r="F81" s="56" t="s">
        <v>88</v>
      </c>
      <c r="G81" s="57">
        <f>G77*4</f>
        <v>28024</v>
      </c>
      <c r="H81" s="58">
        <v>0.04</v>
      </c>
      <c r="I81" s="59">
        <f t="shared" si="1"/>
        <v>1120.96</v>
      </c>
    </row>
    <row r="82" s="5" customFormat="1" ht="21" customHeight="1" spans="1:9">
      <c r="A82" s="61">
        <v>46002</v>
      </c>
      <c r="B82" s="22" t="s">
        <v>10</v>
      </c>
      <c r="C82" s="23" t="s">
        <v>89</v>
      </c>
      <c r="D82" s="22" t="s">
        <v>90</v>
      </c>
      <c r="E82" s="50" t="s">
        <v>91</v>
      </c>
      <c r="F82" s="56" t="s">
        <v>62</v>
      </c>
      <c r="G82" s="57">
        <f>18180+1820+7</f>
        <v>20007</v>
      </c>
      <c r="H82" s="58">
        <v>0.3</v>
      </c>
      <c r="I82" s="59">
        <f t="shared" si="1"/>
        <v>6002.1</v>
      </c>
    </row>
    <row r="83" s="5" customFormat="1" ht="21" customHeight="1" spans="1:9">
      <c r="A83" s="61"/>
      <c r="B83" s="22"/>
      <c r="C83" s="22"/>
      <c r="D83" s="22"/>
      <c r="E83" s="56"/>
      <c r="F83" s="56" t="s">
        <v>63</v>
      </c>
      <c r="G83" s="57">
        <f>18180+1820+7</f>
        <v>20007</v>
      </c>
      <c r="H83" s="58">
        <v>0.25</v>
      </c>
      <c r="I83" s="59">
        <f t="shared" si="1"/>
        <v>5001.75</v>
      </c>
    </row>
    <row r="84" s="5" customFormat="1" ht="21" customHeight="1" spans="1:9">
      <c r="A84" s="61"/>
      <c r="B84" s="22"/>
      <c r="C84" s="22"/>
      <c r="D84" s="22"/>
      <c r="E84" s="56"/>
      <c r="F84" s="56" t="s">
        <v>73</v>
      </c>
      <c r="G84" s="57">
        <f>18180+1820+7</f>
        <v>20007</v>
      </c>
      <c r="H84" s="58">
        <v>0.09</v>
      </c>
      <c r="I84" s="59">
        <f t="shared" si="1"/>
        <v>1800.63</v>
      </c>
    </row>
    <row r="85" s="5" customFormat="1" ht="21" customHeight="1" spans="1:9">
      <c r="A85" s="61"/>
      <c r="B85" s="22"/>
      <c r="C85" s="22"/>
      <c r="D85" s="22"/>
      <c r="E85" s="56"/>
      <c r="F85" s="56" t="s">
        <v>78</v>
      </c>
      <c r="G85" s="57">
        <f>18180+1820+7</f>
        <v>20007</v>
      </c>
      <c r="H85" s="58">
        <v>0.18</v>
      </c>
      <c r="I85" s="59">
        <f t="shared" si="1"/>
        <v>3601.26</v>
      </c>
    </row>
    <row r="86" s="5" customFormat="1" ht="21" customHeight="1" spans="1:9">
      <c r="A86" s="61"/>
      <c r="B86" s="22"/>
      <c r="C86" s="22"/>
      <c r="D86" s="22"/>
      <c r="E86" s="56"/>
      <c r="F86" s="56" t="s">
        <v>65</v>
      </c>
      <c r="G86" s="57">
        <v>20807</v>
      </c>
      <c r="H86" s="58">
        <v>0.5</v>
      </c>
      <c r="I86" s="59">
        <f t="shared" si="1"/>
        <v>10403.5</v>
      </c>
    </row>
    <row r="87" s="5" customFormat="1" ht="21" customHeight="1" spans="1:9">
      <c r="A87" s="61"/>
      <c r="B87" s="22"/>
      <c r="C87" s="22"/>
      <c r="D87" s="22"/>
      <c r="E87" s="56"/>
      <c r="F87" s="56" t="s">
        <v>66</v>
      </c>
      <c r="G87" s="57">
        <f>G82*4</f>
        <v>80028</v>
      </c>
      <c r="H87" s="58">
        <v>0.035</v>
      </c>
      <c r="I87" s="59">
        <f t="shared" si="1"/>
        <v>2800.98</v>
      </c>
    </row>
    <row r="88" s="5" customFormat="1" ht="21" customHeight="1" spans="1:9">
      <c r="A88" s="61">
        <v>46003</v>
      </c>
      <c r="B88" s="22" t="s">
        <v>10</v>
      </c>
      <c r="C88" s="23" t="s">
        <v>92</v>
      </c>
      <c r="D88" s="22" t="s">
        <v>93</v>
      </c>
      <c r="E88" s="50" t="s">
        <v>94</v>
      </c>
      <c r="F88" s="56" t="s">
        <v>95</v>
      </c>
      <c r="G88" s="57">
        <v>454</v>
      </c>
      <c r="H88" s="58">
        <v>0.23</v>
      </c>
      <c r="I88" s="59">
        <f t="shared" si="1"/>
        <v>104.42</v>
      </c>
    </row>
    <row r="89" s="5" customFormat="1" ht="21" customHeight="1" spans="1:9">
      <c r="A89" s="61"/>
      <c r="B89" s="22"/>
      <c r="C89" s="22"/>
      <c r="D89" s="22"/>
      <c r="E89" s="56"/>
      <c r="F89" s="56" t="s">
        <v>14</v>
      </c>
      <c r="G89" s="57">
        <v>454</v>
      </c>
      <c r="H89" s="58">
        <v>0.2</v>
      </c>
      <c r="I89" s="59">
        <f t="shared" si="1"/>
        <v>90.8</v>
      </c>
    </row>
    <row r="90" s="5" customFormat="1" ht="21" customHeight="1" spans="1:9">
      <c r="A90" s="61"/>
      <c r="B90" s="22"/>
      <c r="C90" s="22"/>
      <c r="D90" s="22"/>
      <c r="E90" s="56"/>
      <c r="F90" s="56" t="s">
        <v>96</v>
      </c>
      <c r="G90" s="57">
        <v>454</v>
      </c>
      <c r="H90" s="58">
        <v>0.38</v>
      </c>
      <c r="I90" s="59">
        <f t="shared" si="1"/>
        <v>172.52</v>
      </c>
    </row>
    <row r="91" s="5" customFormat="1" ht="21" customHeight="1" spans="1:9">
      <c r="A91" s="61"/>
      <c r="B91" s="22"/>
      <c r="C91" s="22"/>
      <c r="D91" s="22"/>
      <c r="E91" s="56"/>
      <c r="F91" s="56" t="s">
        <v>97</v>
      </c>
      <c r="G91" s="57">
        <v>454</v>
      </c>
      <c r="H91" s="58">
        <v>0.1</v>
      </c>
      <c r="I91" s="59">
        <f t="shared" si="1"/>
        <v>45.4</v>
      </c>
    </row>
    <row r="92" s="5" customFormat="1" ht="21" customHeight="1" spans="1:9">
      <c r="A92" s="61"/>
      <c r="B92" s="22"/>
      <c r="C92" s="22"/>
      <c r="D92" s="22"/>
      <c r="E92" s="56"/>
      <c r="F92" s="56" t="s">
        <v>98</v>
      </c>
      <c r="G92" s="57">
        <v>477</v>
      </c>
      <c r="H92" s="58">
        <v>0.5</v>
      </c>
      <c r="I92" s="59">
        <f t="shared" si="1"/>
        <v>238.5</v>
      </c>
    </row>
    <row r="93" s="5" customFormat="1" ht="21" customHeight="1" spans="1:9">
      <c r="A93" s="61"/>
      <c r="B93" s="22"/>
      <c r="C93" s="22"/>
      <c r="D93" s="22"/>
      <c r="E93" s="56"/>
      <c r="F93" s="56" t="s">
        <v>99</v>
      </c>
      <c r="G93" s="57">
        <f>G88*4</f>
        <v>1816</v>
      </c>
      <c r="H93" s="58">
        <v>0.042</v>
      </c>
      <c r="I93" s="59">
        <f t="shared" si="1"/>
        <v>76.272</v>
      </c>
    </row>
    <row r="94" s="5" customFormat="1" ht="21" customHeight="1" spans="1:9">
      <c r="A94" s="61">
        <v>46003</v>
      </c>
      <c r="B94" s="22" t="s">
        <v>10</v>
      </c>
      <c r="C94" s="23" t="s">
        <v>100</v>
      </c>
      <c r="D94" s="22" t="s">
        <v>101</v>
      </c>
      <c r="E94" s="50" t="s">
        <v>102</v>
      </c>
      <c r="F94" s="56" t="s">
        <v>95</v>
      </c>
      <c r="G94" s="57">
        <v>404</v>
      </c>
      <c r="H94" s="58">
        <v>0.23</v>
      </c>
      <c r="I94" s="59">
        <f t="shared" si="1"/>
        <v>92.92</v>
      </c>
    </row>
    <row r="95" s="5" customFormat="1" ht="21" customHeight="1" spans="1:9">
      <c r="A95" s="61"/>
      <c r="B95" s="22"/>
      <c r="C95" s="22"/>
      <c r="D95" s="22"/>
      <c r="E95" s="56"/>
      <c r="F95" s="56" t="s">
        <v>14</v>
      </c>
      <c r="G95" s="57">
        <v>404</v>
      </c>
      <c r="H95" s="58">
        <v>0.2</v>
      </c>
      <c r="I95" s="59">
        <f t="shared" si="1"/>
        <v>80.8</v>
      </c>
    </row>
    <row r="96" s="5" customFormat="1" ht="21" customHeight="1" spans="1:9">
      <c r="A96" s="61"/>
      <c r="B96" s="22"/>
      <c r="C96" s="22"/>
      <c r="D96" s="22"/>
      <c r="E96" s="56"/>
      <c r="F96" s="56" t="s">
        <v>96</v>
      </c>
      <c r="G96" s="57">
        <v>404</v>
      </c>
      <c r="H96" s="58">
        <v>0.38</v>
      </c>
      <c r="I96" s="59">
        <f t="shared" si="1"/>
        <v>153.52</v>
      </c>
    </row>
    <row r="97" s="5" customFormat="1" ht="21" customHeight="1" spans="1:9">
      <c r="A97" s="61"/>
      <c r="B97" s="22"/>
      <c r="C97" s="22"/>
      <c r="D97" s="22"/>
      <c r="E97" s="56"/>
      <c r="F97" s="56" t="s">
        <v>97</v>
      </c>
      <c r="G97" s="57">
        <v>404</v>
      </c>
      <c r="H97" s="58">
        <v>0.1</v>
      </c>
      <c r="I97" s="59">
        <f t="shared" si="1"/>
        <v>40.4</v>
      </c>
    </row>
    <row r="98" s="5" customFormat="1" ht="21" customHeight="1" spans="1:9">
      <c r="A98" s="61"/>
      <c r="B98" s="22"/>
      <c r="C98" s="22"/>
      <c r="D98" s="22"/>
      <c r="E98" s="56"/>
      <c r="F98" s="56" t="s">
        <v>98</v>
      </c>
      <c r="G98" s="57">
        <v>424</v>
      </c>
      <c r="H98" s="58">
        <v>0.5</v>
      </c>
      <c r="I98" s="59">
        <f t="shared" si="1"/>
        <v>212</v>
      </c>
    </row>
    <row r="99" s="5" customFormat="1" ht="21" customHeight="1" spans="1:9">
      <c r="A99" s="61"/>
      <c r="B99" s="22"/>
      <c r="C99" s="22"/>
      <c r="D99" s="22"/>
      <c r="E99" s="56"/>
      <c r="F99" s="56" t="s">
        <v>103</v>
      </c>
      <c r="G99" s="57">
        <f>G94*6</f>
        <v>2424</v>
      </c>
      <c r="H99" s="58">
        <v>0.042</v>
      </c>
      <c r="I99" s="59">
        <f t="shared" si="1"/>
        <v>101.808</v>
      </c>
    </row>
    <row r="100" s="5" customFormat="1" ht="21" customHeight="1" spans="1:9">
      <c r="A100" s="36">
        <v>46003</v>
      </c>
      <c r="B100" s="22" t="s">
        <v>10</v>
      </c>
      <c r="C100" s="23" t="s">
        <v>104</v>
      </c>
      <c r="D100" s="53" t="s">
        <v>105</v>
      </c>
      <c r="E100" s="50" t="s">
        <v>106</v>
      </c>
      <c r="F100" s="56" t="s">
        <v>23</v>
      </c>
      <c r="G100" s="57">
        <v>10006</v>
      </c>
      <c r="H100" s="58">
        <v>0.15</v>
      </c>
      <c r="I100" s="59">
        <f t="shared" si="1"/>
        <v>1500.9</v>
      </c>
    </row>
    <row r="101" s="5" customFormat="1" ht="21" customHeight="1" spans="1:9">
      <c r="A101" s="39"/>
      <c r="B101" s="22"/>
      <c r="C101" s="22"/>
      <c r="D101" s="62"/>
      <c r="E101" s="56"/>
      <c r="F101" s="56" t="s">
        <v>25</v>
      </c>
      <c r="G101" s="57">
        <v>10006</v>
      </c>
      <c r="H101" s="58">
        <v>0.25</v>
      </c>
      <c r="I101" s="59">
        <f t="shared" si="1"/>
        <v>2501.5</v>
      </c>
    </row>
    <row r="102" s="5" customFormat="1" ht="21" customHeight="1" spans="1:9">
      <c r="A102" s="39"/>
      <c r="B102" s="22"/>
      <c r="C102" s="22"/>
      <c r="D102" s="62"/>
      <c r="E102" s="56"/>
      <c r="F102" s="56" t="s">
        <v>86</v>
      </c>
      <c r="G102" s="57">
        <v>10006</v>
      </c>
      <c r="H102" s="60">
        <v>0.19</v>
      </c>
      <c r="I102" s="59">
        <f t="shared" si="1"/>
        <v>1901.14</v>
      </c>
    </row>
    <row r="103" s="5" customFormat="1" ht="21" customHeight="1" spans="1:9">
      <c r="A103" s="39"/>
      <c r="B103" s="22"/>
      <c r="C103" s="22"/>
      <c r="D103" s="62"/>
      <c r="E103" s="56"/>
      <c r="F103" s="56" t="s">
        <v>87</v>
      </c>
      <c r="G103" s="57">
        <v>10506</v>
      </c>
      <c r="H103" s="58">
        <v>0.49</v>
      </c>
      <c r="I103" s="59">
        <f t="shared" si="1"/>
        <v>5147.94</v>
      </c>
    </row>
    <row r="104" s="5" customFormat="1" ht="21" customHeight="1" spans="1:9">
      <c r="A104" s="51"/>
      <c r="B104" s="22"/>
      <c r="C104" s="22"/>
      <c r="D104" s="63"/>
      <c r="E104" s="56"/>
      <c r="F104" s="56" t="s">
        <v>88</v>
      </c>
      <c r="G104" s="57">
        <f>G100*4</f>
        <v>40024</v>
      </c>
      <c r="H104" s="58">
        <v>0.04</v>
      </c>
      <c r="I104" s="59">
        <f t="shared" si="1"/>
        <v>1600.96</v>
      </c>
    </row>
    <row r="105" s="5" customFormat="1" ht="21" customHeight="1" spans="1:9">
      <c r="A105" s="61">
        <v>46003</v>
      </c>
      <c r="B105" s="22" t="s">
        <v>10</v>
      </c>
      <c r="C105" s="23" t="s">
        <v>107</v>
      </c>
      <c r="D105" s="22" t="s">
        <v>108</v>
      </c>
      <c r="E105" s="50" t="s">
        <v>109</v>
      </c>
      <c r="F105" s="56" t="s">
        <v>62</v>
      </c>
      <c r="G105" s="57">
        <v>30007</v>
      </c>
      <c r="H105" s="58">
        <v>0.3</v>
      </c>
      <c r="I105" s="59">
        <f t="shared" si="1"/>
        <v>9002.1</v>
      </c>
    </row>
    <row r="106" s="5" customFormat="1" ht="21" customHeight="1" spans="1:9">
      <c r="A106" s="61"/>
      <c r="B106" s="22"/>
      <c r="C106" s="22"/>
      <c r="D106" s="22"/>
      <c r="E106" s="56"/>
      <c r="F106" s="56" t="s">
        <v>63</v>
      </c>
      <c r="G106" s="57">
        <v>30007</v>
      </c>
      <c r="H106" s="58">
        <v>0.25</v>
      </c>
      <c r="I106" s="59">
        <f t="shared" si="1"/>
        <v>7501.75</v>
      </c>
    </row>
    <row r="107" s="5" customFormat="1" ht="21" customHeight="1" spans="1:9">
      <c r="A107" s="61"/>
      <c r="B107" s="22"/>
      <c r="C107" s="22"/>
      <c r="D107" s="22"/>
      <c r="E107" s="56"/>
      <c r="F107" s="56" t="s">
        <v>73</v>
      </c>
      <c r="G107" s="57">
        <v>30007</v>
      </c>
      <c r="H107" s="58">
        <v>0.09</v>
      </c>
      <c r="I107" s="59">
        <f t="shared" si="1"/>
        <v>2700.63</v>
      </c>
    </row>
    <row r="108" s="5" customFormat="1" ht="21" customHeight="1" spans="1:9">
      <c r="A108" s="61"/>
      <c r="B108" s="22"/>
      <c r="C108" s="22"/>
      <c r="D108" s="22"/>
      <c r="E108" s="56"/>
      <c r="F108" s="56" t="s">
        <v>110</v>
      </c>
      <c r="G108" s="57">
        <v>31507</v>
      </c>
      <c r="H108" s="58">
        <v>0.5</v>
      </c>
      <c r="I108" s="59">
        <f t="shared" si="1"/>
        <v>15753.5</v>
      </c>
    </row>
    <row r="109" s="5" customFormat="1" ht="21" customHeight="1" spans="1:9">
      <c r="A109" s="61"/>
      <c r="B109" s="22"/>
      <c r="C109" s="22"/>
      <c r="D109" s="22"/>
      <c r="E109" s="56"/>
      <c r="F109" s="56" t="s">
        <v>66</v>
      </c>
      <c r="G109" s="57">
        <f>G105*4</f>
        <v>120028</v>
      </c>
      <c r="H109" s="58">
        <v>0.035</v>
      </c>
      <c r="I109" s="59">
        <f t="shared" si="1"/>
        <v>4200.98</v>
      </c>
    </row>
    <row r="110" s="5" customFormat="1" ht="21" customHeight="1" spans="1:9">
      <c r="A110" s="61">
        <v>46006</v>
      </c>
      <c r="B110" s="22" t="s">
        <v>10</v>
      </c>
      <c r="C110" s="23" t="s">
        <v>111</v>
      </c>
      <c r="D110" s="22" t="s">
        <v>112</v>
      </c>
      <c r="E110" s="50" t="s">
        <v>113</v>
      </c>
      <c r="F110" s="56" t="s">
        <v>95</v>
      </c>
      <c r="G110" s="57">
        <v>160</v>
      </c>
      <c r="H110" s="58">
        <v>0.23</v>
      </c>
      <c r="I110" s="59">
        <f t="shared" si="1"/>
        <v>36.8</v>
      </c>
    </row>
    <row r="111" s="5" customFormat="1" ht="21" customHeight="1" spans="1:9">
      <c r="A111" s="61"/>
      <c r="B111" s="22"/>
      <c r="C111" s="22"/>
      <c r="D111" s="22"/>
      <c r="E111" s="56"/>
      <c r="F111" s="56" t="s">
        <v>14</v>
      </c>
      <c r="G111" s="57">
        <v>160</v>
      </c>
      <c r="H111" s="58">
        <v>0.2</v>
      </c>
      <c r="I111" s="59">
        <f t="shared" si="1"/>
        <v>32</v>
      </c>
    </row>
    <row r="112" s="5" customFormat="1" ht="21" customHeight="1" spans="1:9">
      <c r="A112" s="61"/>
      <c r="B112" s="22"/>
      <c r="C112" s="22"/>
      <c r="D112" s="22"/>
      <c r="E112" s="56"/>
      <c r="F112" s="56" t="s">
        <v>114</v>
      </c>
      <c r="G112" s="57">
        <v>160</v>
      </c>
      <c r="H112" s="58">
        <v>0.06</v>
      </c>
      <c r="I112" s="59">
        <f t="shared" si="1"/>
        <v>9.6</v>
      </c>
    </row>
    <row r="113" s="5" customFormat="1" ht="21" customHeight="1" spans="1:9">
      <c r="A113" s="61"/>
      <c r="B113" s="22"/>
      <c r="C113" s="22"/>
      <c r="D113" s="22"/>
      <c r="E113" s="56"/>
      <c r="F113" s="56" t="s">
        <v>115</v>
      </c>
      <c r="G113" s="57">
        <v>160</v>
      </c>
      <c r="H113" s="58">
        <v>0.38</v>
      </c>
      <c r="I113" s="59">
        <f t="shared" si="1"/>
        <v>60.8</v>
      </c>
    </row>
    <row r="114" s="5" customFormat="1" ht="21" customHeight="1" spans="1:9">
      <c r="A114" s="61"/>
      <c r="B114" s="22"/>
      <c r="C114" s="22"/>
      <c r="D114" s="22"/>
      <c r="E114" s="56"/>
      <c r="F114" s="56" t="s">
        <v>116</v>
      </c>
      <c r="G114" s="57">
        <v>160</v>
      </c>
      <c r="H114" s="58">
        <v>0.12</v>
      </c>
      <c r="I114" s="59">
        <f t="shared" ref="I114:I144" si="2">H114*G114</f>
        <v>19.2</v>
      </c>
    </row>
    <row r="115" s="5" customFormat="1" ht="21" customHeight="1" spans="1:9">
      <c r="A115" s="61"/>
      <c r="B115" s="22"/>
      <c r="C115" s="22"/>
      <c r="D115" s="22"/>
      <c r="E115" s="56"/>
      <c r="F115" s="56" t="s">
        <v>97</v>
      </c>
      <c r="G115" s="57">
        <v>160</v>
      </c>
      <c r="H115" s="58">
        <v>0.1</v>
      </c>
      <c r="I115" s="59">
        <f t="shared" si="2"/>
        <v>16</v>
      </c>
    </row>
    <row r="116" s="5" customFormat="1" ht="21" customHeight="1" spans="1:9">
      <c r="A116" s="61"/>
      <c r="B116" s="22"/>
      <c r="C116" s="22"/>
      <c r="D116" s="22"/>
      <c r="E116" s="56"/>
      <c r="F116" s="56" t="s">
        <v>117</v>
      </c>
      <c r="G116" s="57">
        <f>160*1.05</f>
        <v>168</v>
      </c>
      <c r="H116" s="58">
        <v>0.52</v>
      </c>
      <c r="I116" s="59">
        <f t="shared" si="2"/>
        <v>87.36</v>
      </c>
    </row>
    <row r="117" s="5" customFormat="1" ht="21" customHeight="1" spans="1:9">
      <c r="A117" s="61"/>
      <c r="B117" s="22"/>
      <c r="C117" s="22"/>
      <c r="D117" s="22"/>
      <c r="E117" s="56"/>
      <c r="F117" s="56" t="s">
        <v>118</v>
      </c>
      <c r="G117" s="57">
        <f>G110*4</f>
        <v>640</v>
      </c>
      <c r="H117" s="58">
        <v>0.05</v>
      </c>
      <c r="I117" s="59">
        <f t="shared" si="2"/>
        <v>32</v>
      </c>
    </row>
    <row r="118" s="5" customFormat="1" ht="21" customHeight="1" spans="1:9">
      <c r="A118" s="36">
        <v>46006</v>
      </c>
      <c r="B118" s="22" t="s">
        <v>10</v>
      </c>
      <c r="C118" s="23" t="s">
        <v>119</v>
      </c>
      <c r="D118" s="53" t="s">
        <v>120</v>
      </c>
      <c r="E118" s="50" t="s">
        <v>121</v>
      </c>
      <c r="F118" s="56" t="s">
        <v>23</v>
      </c>
      <c r="G118" s="57">
        <v>6006</v>
      </c>
      <c r="H118" s="58">
        <v>0.15</v>
      </c>
      <c r="I118" s="59">
        <f t="shared" si="2"/>
        <v>900.9</v>
      </c>
    </row>
    <row r="119" s="5" customFormat="1" ht="21" customHeight="1" spans="1:9">
      <c r="A119" s="39"/>
      <c r="B119" s="22"/>
      <c r="C119" s="22"/>
      <c r="D119" s="62"/>
      <c r="E119" s="56"/>
      <c r="F119" s="56" t="s">
        <v>122</v>
      </c>
      <c r="G119" s="57">
        <v>6006</v>
      </c>
      <c r="H119" s="58">
        <v>0.25</v>
      </c>
      <c r="I119" s="59">
        <f t="shared" si="2"/>
        <v>1501.5</v>
      </c>
    </row>
    <row r="120" s="5" customFormat="1" ht="21" customHeight="1" spans="1:9">
      <c r="A120" s="39"/>
      <c r="B120" s="22"/>
      <c r="C120" s="22"/>
      <c r="D120" s="62"/>
      <c r="E120" s="56"/>
      <c r="F120" s="56" t="s">
        <v>86</v>
      </c>
      <c r="G120" s="57">
        <v>6006</v>
      </c>
      <c r="H120" s="60">
        <v>0.19</v>
      </c>
      <c r="I120" s="59">
        <f t="shared" si="2"/>
        <v>1141.14</v>
      </c>
    </row>
    <row r="121" s="5" customFormat="1" ht="21" customHeight="1" spans="1:9">
      <c r="A121" s="39"/>
      <c r="B121" s="22"/>
      <c r="C121" s="22"/>
      <c r="D121" s="62"/>
      <c r="E121" s="56"/>
      <c r="F121" s="56" t="s">
        <v>123</v>
      </c>
      <c r="G121" s="57">
        <v>6246</v>
      </c>
      <c r="H121" s="58">
        <v>0.49</v>
      </c>
      <c r="I121" s="59">
        <f t="shared" si="2"/>
        <v>3060.54</v>
      </c>
    </row>
    <row r="122" s="5" customFormat="1" ht="21" customHeight="1" spans="1:9">
      <c r="A122" s="39"/>
      <c r="B122" s="22"/>
      <c r="C122" s="22"/>
      <c r="D122" s="62"/>
      <c r="E122" s="56"/>
      <c r="F122" s="56" t="s">
        <v>124</v>
      </c>
      <c r="G122" s="57">
        <v>6006</v>
      </c>
      <c r="H122" s="58">
        <v>0.015</v>
      </c>
      <c r="I122" s="59">
        <f t="shared" si="2"/>
        <v>90.09</v>
      </c>
    </row>
    <row r="123" s="5" customFormat="1" ht="21" customHeight="1" spans="1:9">
      <c r="A123" s="51"/>
      <c r="B123" s="22"/>
      <c r="C123" s="22"/>
      <c r="D123" s="63"/>
      <c r="E123" s="56"/>
      <c r="F123" s="56" t="s">
        <v>88</v>
      </c>
      <c r="G123" s="57">
        <f>G118*4</f>
        <v>24024</v>
      </c>
      <c r="H123" s="58">
        <v>0.04</v>
      </c>
      <c r="I123" s="59">
        <f t="shared" si="2"/>
        <v>960.96</v>
      </c>
    </row>
    <row r="124" s="5" customFormat="1" ht="21" customHeight="1" spans="1:9">
      <c r="A124" s="36">
        <v>46006</v>
      </c>
      <c r="B124" s="22" t="s">
        <v>10</v>
      </c>
      <c r="C124" s="23" t="s">
        <v>125</v>
      </c>
      <c r="D124" s="22" t="s">
        <v>126</v>
      </c>
      <c r="E124" s="50" t="s">
        <v>127</v>
      </c>
      <c r="F124" s="56" t="s">
        <v>62</v>
      </c>
      <c r="G124" s="57">
        <v>10007</v>
      </c>
      <c r="H124" s="58">
        <v>0.3</v>
      </c>
      <c r="I124" s="59">
        <f t="shared" si="2"/>
        <v>3002.1</v>
      </c>
    </row>
    <row r="125" s="5" customFormat="1" ht="21" customHeight="1" spans="1:9">
      <c r="A125" s="39"/>
      <c r="B125" s="22"/>
      <c r="C125" s="22"/>
      <c r="D125" s="22"/>
      <c r="E125" s="56"/>
      <c r="F125" s="56" t="s">
        <v>63</v>
      </c>
      <c r="G125" s="57">
        <v>10007</v>
      </c>
      <c r="H125" s="58">
        <v>0.25</v>
      </c>
      <c r="I125" s="59">
        <f t="shared" si="2"/>
        <v>2501.75</v>
      </c>
    </row>
    <row r="126" s="5" customFormat="1" ht="21" customHeight="1" spans="1:9">
      <c r="A126" s="39"/>
      <c r="B126" s="22"/>
      <c r="C126" s="22"/>
      <c r="D126" s="22"/>
      <c r="E126" s="56"/>
      <c r="F126" s="56" t="s">
        <v>128</v>
      </c>
      <c r="G126" s="57">
        <v>10007</v>
      </c>
      <c r="H126" s="58">
        <v>0.065</v>
      </c>
      <c r="I126" s="59">
        <f t="shared" si="2"/>
        <v>650.455</v>
      </c>
    </row>
    <row r="127" s="5" customFormat="1" ht="21" customHeight="1" spans="1:9">
      <c r="A127" s="39"/>
      <c r="B127" s="22"/>
      <c r="C127" s="22"/>
      <c r="D127" s="22"/>
      <c r="E127" s="56"/>
      <c r="F127" s="56" t="s">
        <v>64</v>
      </c>
      <c r="G127" s="57">
        <v>10007</v>
      </c>
      <c r="H127" s="60">
        <v>0.16</v>
      </c>
      <c r="I127" s="59">
        <f t="shared" si="2"/>
        <v>1601.12</v>
      </c>
    </row>
    <row r="128" s="5" customFormat="1" ht="21" customHeight="1" spans="1:9">
      <c r="A128" s="39"/>
      <c r="B128" s="22"/>
      <c r="C128" s="22"/>
      <c r="D128" s="22"/>
      <c r="E128" s="56"/>
      <c r="F128" s="56" t="s">
        <v>65</v>
      </c>
      <c r="G128" s="57">
        <v>10407</v>
      </c>
      <c r="H128" s="58">
        <v>0.5</v>
      </c>
      <c r="I128" s="59">
        <f t="shared" si="2"/>
        <v>5203.5</v>
      </c>
    </row>
    <row r="129" s="5" customFormat="1" ht="21" customHeight="1" spans="1:9">
      <c r="A129" s="51"/>
      <c r="B129" s="22"/>
      <c r="C129" s="22"/>
      <c r="D129" s="22"/>
      <c r="E129" s="56"/>
      <c r="F129" s="56" t="s">
        <v>74</v>
      </c>
      <c r="G129" s="57">
        <f>G124*5</f>
        <v>50035</v>
      </c>
      <c r="H129" s="58">
        <v>0.035</v>
      </c>
      <c r="I129" s="59">
        <f t="shared" si="2"/>
        <v>1751.225</v>
      </c>
    </row>
    <row r="130" s="5" customFormat="1" ht="21" customHeight="1" spans="1:9">
      <c r="A130" s="36">
        <v>46008</v>
      </c>
      <c r="B130" s="22" t="s">
        <v>10</v>
      </c>
      <c r="C130" s="23" t="s">
        <v>129</v>
      </c>
      <c r="D130" s="22" t="s">
        <v>130</v>
      </c>
      <c r="E130" s="50" t="s">
        <v>131</v>
      </c>
      <c r="F130" s="56" t="s">
        <v>132</v>
      </c>
      <c r="G130" s="57">
        <v>2500</v>
      </c>
      <c r="H130" s="58">
        <v>0.24</v>
      </c>
      <c r="I130" s="59">
        <f t="shared" si="2"/>
        <v>600</v>
      </c>
    </row>
    <row r="131" s="5" customFormat="1" ht="21" customHeight="1" spans="1:9">
      <c r="A131" s="39"/>
      <c r="B131" s="22"/>
      <c r="C131" s="22"/>
      <c r="D131" s="22"/>
      <c r="E131" s="56"/>
      <c r="F131" s="56" t="s">
        <v>133</v>
      </c>
      <c r="G131" s="57">
        <v>2500</v>
      </c>
      <c r="H131" s="58">
        <v>0.12</v>
      </c>
      <c r="I131" s="59">
        <f t="shared" si="2"/>
        <v>300</v>
      </c>
    </row>
    <row r="132" s="5" customFormat="1" ht="21" customHeight="1" spans="1:9">
      <c r="A132" s="39"/>
      <c r="B132" s="22"/>
      <c r="C132" s="22"/>
      <c r="D132" s="22"/>
      <c r="E132" s="56"/>
      <c r="F132" s="56" t="s">
        <v>134</v>
      </c>
      <c r="G132" s="57">
        <f>G130*6</f>
        <v>15000</v>
      </c>
      <c r="H132" s="58">
        <v>0.035</v>
      </c>
      <c r="I132" s="59">
        <f t="shared" si="2"/>
        <v>525</v>
      </c>
    </row>
    <row r="133" s="5" customFormat="1" ht="21" customHeight="1" spans="1:9">
      <c r="A133" s="39"/>
      <c r="B133" s="22"/>
      <c r="C133" s="22"/>
      <c r="D133" s="22"/>
      <c r="E133" s="56"/>
      <c r="F133" s="56" t="s">
        <v>135</v>
      </c>
      <c r="G133" s="57">
        <v>2500</v>
      </c>
      <c r="H133" s="60">
        <v>0.15</v>
      </c>
      <c r="I133" s="59">
        <f t="shared" si="2"/>
        <v>375</v>
      </c>
    </row>
    <row r="134" s="5" customFormat="1" ht="21" customHeight="1" spans="1:9">
      <c r="A134" s="39"/>
      <c r="B134" s="22"/>
      <c r="C134" s="22"/>
      <c r="D134" s="22"/>
      <c r="E134" s="56"/>
      <c r="F134" s="56" t="s">
        <v>136</v>
      </c>
      <c r="G134" s="57">
        <v>2600</v>
      </c>
      <c r="H134" s="58">
        <v>0.81</v>
      </c>
      <c r="I134" s="59">
        <f t="shared" si="2"/>
        <v>2106</v>
      </c>
    </row>
    <row r="135" s="5" customFormat="1" ht="21" customHeight="1" spans="1:9">
      <c r="A135" s="61">
        <v>46009</v>
      </c>
      <c r="B135" s="22" t="s">
        <v>10</v>
      </c>
      <c r="C135" s="23" t="s">
        <v>137</v>
      </c>
      <c r="D135" s="22" t="s">
        <v>138</v>
      </c>
      <c r="E135" s="50" t="s">
        <v>139</v>
      </c>
      <c r="F135" s="56" t="s">
        <v>62</v>
      </c>
      <c r="G135" s="57">
        <f>23359+9+1641</f>
        <v>25009</v>
      </c>
      <c r="H135" s="58">
        <v>0.3</v>
      </c>
      <c r="I135" s="59">
        <f t="shared" si="2"/>
        <v>7502.7</v>
      </c>
    </row>
    <row r="136" s="5" customFormat="1" ht="21" customHeight="1" spans="1:9">
      <c r="A136" s="61"/>
      <c r="B136" s="22"/>
      <c r="C136" s="22"/>
      <c r="D136" s="22"/>
      <c r="E136" s="56"/>
      <c r="F136" s="56" t="s">
        <v>63</v>
      </c>
      <c r="G136" s="57">
        <v>25009</v>
      </c>
      <c r="H136" s="58">
        <v>0.25</v>
      </c>
      <c r="I136" s="59">
        <f t="shared" si="2"/>
        <v>6252.25</v>
      </c>
    </row>
    <row r="137" s="5" customFormat="1" ht="21" customHeight="1" spans="1:9">
      <c r="A137" s="61"/>
      <c r="B137" s="22"/>
      <c r="C137" s="22"/>
      <c r="D137" s="22"/>
      <c r="E137" s="56"/>
      <c r="F137" s="56" t="s">
        <v>73</v>
      </c>
      <c r="G137" s="57">
        <v>25009</v>
      </c>
      <c r="H137" s="58">
        <v>0.09</v>
      </c>
      <c r="I137" s="59">
        <f t="shared" si="2"/>
        <v>2250.81</v>
      </c>
    </row>
    <row r="138" s="5" customFormat="1" ht="21" customHeight="1" spans="1:9">
      <c r="A138" s="61"/>
      <c r="B138" s="22"/>
      <c r="C138" s="22"/>
      <c r="D138" s="22"/>
      <c r="E138" s="56"/>
      <c r="F138" s="56" t="s">
        <v>65</v>
      </c>
      <c r="G138" s="57">
        <v>26009</v>
      </c>
      <c r="H138" s="58">
        <v>0.5</v>
      </c>
      <c r="I138" s="59">
        <f t="shared" si="2"/>
        <v>13004.5</v>
      </c>
    </row>
    <row r="139" s="5" customFormat="1" ht="21" customHeight="1" spans="1:9">
      <c r="A139" s="61"/>
      <c r="B139" s="22"/>
      <c r="C139" s="22"/>
      <c r="D139" s="22"/>
      <c r="E139" s="56"/>
      <c r="F139" s="56" t="s">
        <v>66</v>
      </c>
      <c r="G139" s="57">
        <f>G135*4</f>
        <v>100036</v>
      </c>
      <c r="H139" s="58">
        <v>0.035</v>
      </c>
      <c r="I139" s="59">
        <f t="shared" si="2"/>
        <v>3501.26</v>
      </c>
    </row>
    <row r="140" s="5" customFormat="1" ht="21" customHeight="1" spans="1:9">
      <c r="A140" s="61">
        <v>46010</v>
      </c>
      <c r="B140" s="22" t="s">
        <v>10</v>
      </c>
      <c r="C140" s="23" t="s">
        <v>140</v>
      </c>
      <c r="D140" s="22" t="s">
        <v>141</v>
      </c>
      <c r="E140" s="50" t="s">
        <v>142</v>
      </c>
      <c r="F140" s="56" t="s">
        <v>62</v>
      </c>
      <c r="G140" s="57">
        <v>15007</v>
      </c>
      <c r="H140" s="58">
        <v>0.3</v>
      </c>
      <c r="I140" s="59">
        <f t="shared" si="2"/>
        <v>4502.1</v>
      </c>
    </row>
    <row r="141" s="5" customFormat="1" ht="21" customHeight="1" spans="1:9">
      <c r="A141" s="61"/>
      <c r="B141" s="22"/>
      <c r="C141" s="22"/>
      <c r="D141" s="22"/>
      <c r="E141" s="56"/>
      <c r="F141" s="56" t="s">
        <v>63</v>
      </c>
      <c r="G141" s="57">
        <v>15007</v>
      </c>
      <c r="H141" s="58">
        <v>0.25</v>
      </c>
      <c r="I141" s="59">
        <f t="shared" si="2"/>
        <v>3751.75</v>
      </c>
    </row>
    <row r="142" s="5" customFormat="1" ht="21" customHeight="1" spans="1:9">
      <c r="A142" s="61"/>
      <c r="B142" s="22"/>
      <c r="C142" s="22"/>
      <c r="D142" s="22"/>
      <c r="E142" s="56"/>
      <c r="F142" s="56" t="s">
        <v>73</v>
      </c>
      <c r="G142" s="57">
        <v>15007</v>
      </c>
      <c r="H142" s="58">
        <v>0.09</v>
      </c>
      <c r="I142" s="59">
        <f t="shared" si="2"/>
        <v>1350.63</v>
      </c>
    </row>
    <row r="143" s="5" customFormat="1" ht="21" customHeight="1" spans="1:9">
      <c r="A143" s="61"/>
      <c r="B143" s="22"/>
      <c r="C143" s="22"/>
      <c r="D143" s="22"/>
      <c r="E143" s="56"/>
      <c r="F143" s="56" t="s">
        <v>65</v>
      </c>
      <c r="G143" s="57">
        <v>15607</v>
      </c>
      <c r="H143" s="58">
        <v>0.5</v>
      </c>
      <c r="I143" s="59">
        <f t="shared" si="2"/>
        <v>7803.5</v>
      </c>
    </row>
    <row r="144" s="5" customFormat="1" ht="21" customHeight="1" spans="1:9">
      <c r="A144" s="61"/>
      <c r="B144" s="22"/>
      <c r="C144" s="22"/>
      <c r="D144" s="22"/>
      <c r="E144" s="56"/>
      <c r="F144" s="56" t="s">
        <v>66</v>
      </c>
      <c r="G144" s="57">
        <f>G140*4</f>
        <v>60028</v>
      </c>
      <c r="H144" s="58">
        <v>0.035</v>
      </c>
      <c r="I144" s="59">
        <f t="shared" si="2"/>
        <v>2100.98</v>
      </c>
    </row>
    <row r="145" s="5" customFormat="1" ht="21" customHeight="1" spans="1:9">
      <c r="A145" s="61">
        <v>46010</v>
      </c>
      <c r="B145" s="22" t="s">
        <v>10</v>
      </c>
      <c r="C145" s="23" t="s">
        <v>143</v>
      </c>
      <c r="D145" s="53" t="s">
        <v>144</v>
      </c>
      <c r="E145" s="64" t="s">
        <v>145</v>
      </c>
      <c r="F145" s="65" t="s">
        <v>146</v>
      </c>
      <c r="G145" s="66">
        <v>504</v>
      </c>
      <c r="H145" s="67">
        <v>0.28</v>
      </c>
      <c r="I145" s="29">
        <f t="shared" ref="I145:I150" si="3">G145*H145</f>
        <v>141.12</v>
      </c>
    </row>
    <row r="146" s="5" customFormat="1" ht="21" customHeight="1" spans="1:9">
      <c r="A146" s="61"/>
      <c r="B146" s="22"/>
      <c r="C146" s="22"/>
      <c r="D146" s="62"/>
      <c r="E146" s="64"/>
      <c r="F146" s="65" t="s">
        <v>147</v>
      </c>
      <c r="G146" s="66">
        <v>504</v>
      </c>
      <c r="H146" s="67">
        <v>0.18</v>
      </c>
      <c r="I146" s="29">
        <f t="shared" si="3"/>
        <v>90.72</v>
      </c>
    </row>
    <row r="147" s="5" customFormat="1" ht="21" customHeight="1" spans="1:9">
      <c r="A147" s="61"/>
      <c r="B147" s="22"/>
      <c r="C147" s="22"/>
      <c r="D147" s="62"/>
      <c r="E147" s="64"/>
      <c r="F147" s="65" t="s">
        <v>148</v>
      </c>
      <c r="G147" s="66">
        <v>504</v>
      </c>
      <c r="H147" s="67">
        <v>0.325</v>
      </c>
      <c r="I147" s="29">
        <f t="shared" si="3"/>
        <v>163.8</v>
      </c>
    </row>
    <row r="148" s="5" customFormat="1" ht="21" customHeight="1" spans="1:9">
      <c r="A148" s="61"/>
      <c r="B148" s="22"/>
      <c r="C148" s="22"/>
      <c r="D148" s="62"/>
      <c r="E148" s="64"/>
      <c r="F148" s="33" t="s">
        <v>149</v>
      </c>
      <c r="G148" s="66">
        <v>504</v>
      </c>
      <c r="H148" s="68">
        <v>0.1</v>
      </c>
      <c r="I148" s="29">
        <f t="shared" si="3"/>
        <v>50.4</v>
      </c>
    </row>
    <row r="149" s="5" customFormat="1" ht="21" customHeight="1" spans="1:9">
      <c r="A149" s="61"/>
      <c r="B149" s="22"/>
      <c r="C149" s="22"/>
      <c r="D149" s="62"/>
      <c r="E149" s="64"/>
      <c r="F149" s="33" t="s">
        <v>150</v>
      </c>
      <c r="G149" s="66">
        <v>530</v>
      </c>
      <c r="H149" s="68">
        <v>0.52</v>
      </c>
      <c r="I149" s="29">
        <f t="shared" si="3"/>
        <v>275.6</v>
      </c>
    </row>
    <row r="150" s="5" customFormat="1" ht="21" customHeight="1" spans="1:9">
      <c r="A150" s="61"/>
      <c r="B150" s="22"/>
      <c r="C150" s="22"/>
      <c r="D150" s="63"/>
      <c r="E150" s="64"/>
      <c r="F150" s="33" t="s">
        <v>118</v>
      </c>
      <c r="G150" s="27">
        <f>G145*4</f>
        <v>2016</v>
      </c>
      <c r="H150" s="69">
        <v>0.05</v>
      </c>
      <c r="I150" s="29">
        <f t="shared" si="3"/>
        <v>100.8</v>
      </c>
    </row>
    <row r="151" s="5" customFormat="1" ht="21" customHeight="1" spans="1:9">
      <c r="A151" s="36">
        <v>46014</v>
      </c>
      <c r="B151" s="22" t="s">
        <v>10</v>
      </c>
      <c r="C151" s="23" t="s">
        <v>151</v>
      </c>
      <c r="D151" s="22" t="s">
        <v>152</v>
      </c>
      <c r="E151" s="50" t="s">
        <v>153</v>
      </c>
      <c r="F151" s="56" t="s">
        <v>23</v>
      </c>
      <c r="G151" s="57">
        <v>453</v>
      </c>
      <c r="H151" s="58">
        <v>0.15</v>
      </c>
      <c r="I151" s="59">
        <f t="shared" ref="I151:I183" si="4">H151*G151</f>
        <v>67.95</v>
      </c>
    </row>
    <row r="152" s="5" customFormat="1" ht="21" customHeight="1" spans="1:9">
      <c r="A152" s="39"/>
      <c r="B152" s="22"/>
      <c r="C152" s="22"/>
      <c r="D152" s="22"/>
      <c r="E152" s="56"/>
      <c r="F152" s="56" t="s">
        <v>25</v>
      </c>
      <c r="G152" s="57">
        <v>453</v>
      </c>
      <c r="H152" s="58">
        <v>0.25</v>
      </c>
      <c r="I152" s="59">
        <f t="shared" si="4"/>
        <v>113.25</v>
      </c>
    </row>
    <row r="153" s="5" customFormat="1" ht="21" customHeight="1" spans="1:9">
      <c r="A153" s="39"/>
      <c r="B153" s="22"/>
      <c r="C153" s="22"/>
      <c r="D153" s="22"/>
      <c r="E153" s="56"/>
      <c r="F153" s="56" t="s">
        <v>154</v>
      </c>
      <c r="G153" s="57">
        <v>453</v>
      </c>
      <c r="H153" s="58">
        <v>0.065</v>
      </c>
      <c r="I153" s="59">
        <f t="shared" si="4"/>
        <v>29.445</v>
      </c>
    </row>
    <row r="154" s="5" customFormat="1" ht="21" customHeight="1" spans="1:9">
      <c r="A154" s="39"/>
      <c r="B154" s="22"/>
      <c r="C154" s="22"/>
      <c r="D154" s="22"/>
      <c r="E154" s="56"/>
      <c r="F154" s="56" t="s">
        <v>155</v>
      </c>
      <c r="G154" s="57">
        <v>453</v>
      </c>
      <c r="H154" s="60">
        <v>0.09</v>
      </c>
      <c r="I154" s="59">
        <f t="shared" si="4"/>
        <v>40.77</v>
      </c>
    </row>
    <row r="155" s="5" customFormat="1" ht="21" customHeight="1" spans="1:9">
      <c r="A155" s="39"/>
      <c r="B155" s="22"/>
      <c r="C155" s="22"/>
      <c r="D155" s="22"/>
      <c r="E155" s="56"/>
      <c r="F155" s="56" t="s">
        <v>87</v>
      </c>
      <c r="G155" s="57">
        <v>476</v>
      </c>
      <c r="H155" s="58">
        <v>0.49</v>
      </c>
      <c r="I155" s="59">
        <f t="shared" si="4"/>
        <v>233.24</v>
      </c>
    </row>
    <row r="156" s="5" customFormat="1" ht="21" customHeight="1" spans="1:9">
      <c r="A156" s="51"/>
      <c r="B156" s="22"/>
      <c r="C156" s="22"/>
      <c r="D156" s="22"/>
      <c r="E156" s="56"/>
      <c r="F156" s="56" t="s">
        <v>156</v>
      </c>
      <c r="G156" s="57">
        <f>G151*5</f>
        <v>2265</v>
      </c>
      <c r="H156" s="58">
        <v>0.04</v>
      </c>
      <c r="I156" s="59">
        <f t="shared" si="4"/>
        <v>90.6</v>
      </c>
    </row>
    <row r="157" s="5" customFormat="1" ht="21" customHeight="1" spans="1:9">
      <c r="A157" s="36">
        <v>46014</v>
      </c>
      <c r="B157" s="22" t="s">
        <v>10</v>
      </c>
      <c r="C157" s="23" t="s">
        <v>157</v>
      </c>
      <c r="D157" s="22" t="s">
        <v>158</v>
      </c>
      <c r="E157" s="50" t="s">
        <v>159</v>
      </c>
      <c r="F157" s="56" t="s">
        <v>23</v>
      </c>
      <c r="G157" s="57">
        <v>243</v>
      </c>
      <c r="H157" s="58">
        <v>0.15</v>
      </c>
      <c r="I157" s="59">
        <f t="shared" si="4"/>
        <v>36.45</v>
      </c>
    </row>
    <row r="158" s="5" customFormat="1" ht="21" customHeight="1" spans="1:9">
      <c r="A158" s="39"/>
      <c r="B158" s="22"/>
      <c r="C158" s="22"/>
      <c r="D158" s="22"/>
      <c r="E158" s="56"/>
      <c r="F158" s="56" t="s">
        <v>25</v>
      </c>
      <c r="G158" s="57">
        <v>243</v>
      </c>
      <c r="H158" s="58">
        <v>0.25</v>
      </c>
      <c r="I158" s="59">
        <f t="shared" si="4"/>
        <v>60.75</v>
      </c>
    </row>
    <row r="159" s="5" customFormat="1" ht="21" customHeight="1" spans="1:9">
      <c r="A159" s="39"/>
      <c r="B159" s="22"/>
      <c r="C159" s="22"/>
      <c r="D159" s="22"/>
      <c r="E159" s="56"/>
      <c r="F159" s="56" t="s">
        <v>37</v>
      </c>
      <c r="G159" s="57">
        <v>243</v>
      </c>
      <c r="H159" s="58">
        <v>0.065</v>
      </c>
      <c r="I159" s="59">
        <f t="shared" si="4"/>
        <v>15.795</v>
      </c>
    </row>
    <row r="160" s="5" customFormat="1" ht="21" customHeight="1" spans="1:9">
      <c r="A160" s="39"/>
      <c r="B160" s="22"/>
      <c r="C160" s="22"/>
      <c r="D160" s="22"/>
      <c r="E160" s="56"/>
      <c r="F160" s="56" t="s">
        <v>155</v>
      </c>
      <c r="G160" s="57">
        <v>243</v>
      </c>
      <c r="H160" s="58">
        <v>0.09</v>
      </c>
      <c r="I160" s="59">
        <f t="shared" si="4"/>
        <v>21.87</v>
      </c>
    </row>
    <row r="161" s="5" customFormat="1" ht="21" customHeight="1" spans="1:9">
      <c r="A161" s="39"/>
      <c r="B161" s="22"/>
      <c r="C161" s="22"/>
      <c r="D161" s="22"/>
      <c r="E161" s="56"/>
      <c r="F161" s="56" t="s">
        <v>110</v>
      </c>
      <c r="G161" s="57">
        <v>255</v>
      </c>
      <c r="H161" s="58">
        <v>0.5</v>
      </c>
      <c r="I161" s="59">
        <f t="shared" si="4"/>
        <v>127.5</v>
      </c>
    </row>
    <row r="162" s="5" customFormat="1" ht="21" customHeight="1" spans="1:9">
      <c r="A162" s="51"/>
      <c r="B162" s="22"/>
      <c r="C162" s="22"/>
      <c r="D162" s="22"/>
      <c r="E162" s="56"/>
      <c r="F162" s="56" t="s">
        <v>74</v>
      </c>
      <c r="G162" s="57">
        <f>G158*5</f>
        <v>1215</v>
      </c>
      <c r="H162" s="58">
        <v>0.035</v>
      </c>
      <c r="I162" s="59">
        <f t="shared" si="4"/>
        <v>42.525</v>
      </c>
    </row>
    <row r="163" s="5" customFormat="1" ht="21" customHeight="1" spans="1:9">
      <c r="A163" s="70">
        <v>46016</v>
      </c>
      <c r="B163" s="71" t="s">
        <v>10</v>
      </c>
      <c r="C163" s="72" t="s">
        <v>160</v>
      </c>
      <c r="D163" s="71" t="s">
        <v>161</v>
      </c>
      <c r="E163" s="73" t="s">
        <v>162</v>
      </c>
      <c r="F163" s="74" t="s">
        <v>62</v>
      </c>
      <c r="G163" s="75">
        <v>30007</v>
      </c>
      <c r="H163" s="76">
        <v>0.3</v>
      </c>
      <c r="I163" s="77">
        <f t="shared" si="4"/>
        <v>9002.1</v>
      </c>
    </row>
    <row r="164" s="5" customFormat="1" ht="21" customHeight="1" spans="1:9">
      <c r="A164" s="70"/>
      <c r="B164" s="71"/>
      <c r="C164" s="71"/>
      <c r="D164" s="71"/>
      <c r="E164" s="74"/>
      <c r="F164" s="74" t="s">
        <v>63</v>
      </c>
      <c r="G164" s="75">
        <v>30007</v>
      </c>
      <c r="H164" s="76">
        <v>0.25</v>
      </c>
      <c r="I164" s="77">
        <f t="shared" si="4"/>
        <v>7501.75</v>
      </c>
    </row>
    <row r="165" s="5" customFormat="1" ht="21" customHeight="1" spans="1:9">
      <c r="A165" s="70"/>
      <c r="B165" s="71"/>
      <c r="C165" s="71"/>
      <c r="D165" s="71"/>
      <c r="E165" s="74"/>
      <c r="F165" s="74" t="s">
        <v>73</v>
      </c>
      <c r="G165" s="75">
        <v>30007</v>
      </c>
      <c r="H165" s="76">
        <v>0.09</v>
      </c>
      <c r="I165" s="77">
        <f t="shared" si="4"/>
        <v>2700.63</v>
      </c>
    </row>
    <row r="166" s="5" customFormat="1" ht="21" customHeight="1" spans="1:9">
      <c r="A166" s="70"/>
      <c r="B166" s="71"/>
      <c r="C166" s="71"/>
      <c r="D166" s="71"/>
      <c r="E166" s="74"/>
      <c r="F166" s="74" t="s">
        <v>110</v>
      </c>
      <c r="G166" s="75">
        <v>31507</v>
      </c>
      <c r="H166" s="76">
        <v>0.5</v>
      </c>
      <c r="I166" s="77">
        <f t="shared" si="4"/>
        <v>15753.5</v>
      </c>
    </row>
    <row r="167" s="5" customFormat="1" ht="21" customHeight="1" spans="1:9">
      <c r="A167" s="70"/>
      <c r="B167" s="71"/>
      <c r="C167" s="71"/>
      <c r="D167" s="71"/>
      <c r="E167" s="74"/>
      <c r="F167" s="74" t="s">
        <v>74</v>
      </c>
      <c r="G167" s="75">
        <f>G163*5</f>
        <v>150035</v>
      </c>
      <c r="H167" s="76">
        <v>0.035</v>
      </c>
      <c r="I167" s="77">
        <f t="shared" si="4"/>
        <v>5251.225</v>
      </c>
    </row>
    <row r="168" s="5" customFormat="1" ht="21" customHeight="1" spans="1:9">
      <c r="A168" s="70">
        <v>46020</v>
      </c>
      <c r="B168" s="71" t="s">
        <v>10</v>
      </c>
      <c r="C168" s="72" t="s">
        <v>163</v>
      </c>
      <c r="D168" s="71" t="s">
        <v>164</v>
      </c>
      <c r="E168" s="73" t="s">
        <v>165</v>
      </c>
      <c r="F168" s="74" t="s">
        <v>62</v>
      </c>
      <c r="G168" s="75">
        <v>20007</v>
      </c>
      <c r="H168" s="76">
        <v>0.3</v>
      </c>
      <c r="I168" s="77">
        <f t="shared" si="4"/>
        <v>6002.1</v>
      </c>
    </row>
    <row r="169" s="5" customFormat="1" ht="21" customHeight="1" spans="1:9">
      <c r="A169" s="70"/>
      <c r="B169" s="71"/>
      <c r="C169" s="71"/>
      <c r="D169" s="71"/>
      <c r="E169" s="74"/>
      <c r="F169" s="74" t="s">
        <v>63</v>
      </c>
      <c r="G169" s="75">
        <v>20007</v>
      </c>
      <c r="H169" s="76">
        <v>0.25</v>
      </c>
      <c r="I169" s="77">
        <f t="shared" si="4"/>
        <v>5001.75</v>
      </c>
    </row>
    <row r="170" s="5" customFormat="1" ht="21" customHeight="1" spans="1:9">
      <c r="A170" s="70"/>
      <c r="B170" s="71"/>
      <c r="C170" s="71"/>
      <c r="D170" s="71"/>
      <c r="E170" s="74"/>
      <c r="F170" s="74" t="s">
        <v>73</v>
      </c>
      <c r="G170" s="75">
        <v>20007</v>
      </c>
      <c r="H170" s="76">
        <v>0.09</v>
      </c>
      <c r="I170" s="77">
        <f t="shared" si="4"/>
        <v>1800.63</v>
      </c>
    </row>
    <row r="171" s="5" customFormat="1" ht="21" customHeight="1" spans="1:9">
      <c r="A171" s="70"/>
      <c r="B171" s="71"/>
      <c r="C171" s="71"/>
      <c r="D171" s="71"/>
      <c r="E171" s="74"/>
      <c r="F171" s="74" t="s">
        <v>78</v>
      </c>
      <c r="G171" s="75">
        <v>20007</v>
      </c>
      <c r="H171" s="76">
        <v>0.18</v>
      </c>
      <c r="I171" s="77">
        <f t="shared" si="4"/>
        <v>3601.26</v>
      </c>
    </row>
    <row r="172" s="5" customFormat="1" ht="21" customHeight="1" spans="1:9">
      <c r="A172" s="70"/>
      <c r="B172" s="71"/>
      <c r="C172" s="71"/>
      <c r="D172" s="71"/>
      <c r="E172" s="74"/>
      <c r="F172" s="74" t="s">
        <v>110</v>
      </c>
      <c r="G172" s="75">
        <v>21007</v>
      </c>
      <c r="H172" s="76">
        <v>0.5</v>
      </c>
      <c r="I172" s="77">
        <f t="shared" si="4"/>
        <v>10503.5</v>
      </c>
    </row>
    <row r="173" s="5" customFormat="1" ht="21" customHeight="1" spans="1:9">
      <c r="A173" s="70"/>
      <c r="B173" s="71"/>
      <c r="C173" s="71"/>
      <c r="D173" s="71"/>
      <c r="E173" s="74"/>
      <c r="F173" s="74" t="s">
        <v>66</v>
      </c>
      <c r="G173" s="75">
        <f>G168*4</f>
        <v>80028</v>
      </c>
      <c r="H173" s="76">
        <v>0.035</v>
      </c>
      <c r="I173" s="77">
        <f t="shared" si="4"/>
        <v>2800.98</v>
      </c>
    </row>
    <row r="174" s="5" customFormat="1" ht="21" customHeight="1" spans="1:9">
      <c r="A174" s="70">
        <v>46021</v>
      </c>
      <c r="B174" s="71" t="s">
        <v>10</v>
      </c>
      <c r="C174" s="72" t="s">
        <v>166</v>
      </c>
      <c r="D174" s="71" t="s">
        <v>167</v>
      </c>
      <c r="E174" s="73" t="s">
        <v>168</v>
      </c>
      <c r="F174" s="74" t="s">
        <v>62</v>
      </c>
      <c r="G174" s="75">
        <f>23000+7+2000</f>
        <v>25007</v>
      </c>
      <c r="H174" s="76">
        <v>0.3</v>
      </c>
      <c r="I174" s="77">
        <f t="shared" si="4"/>
        <v>7502.1</v>
      </c>
    </row>
    <row r="175" s="5" customFormat="1" ht="21" customHeight="1" spans="1:9">
      <c r="A175" s="70"/>
      <c r="B175" s="71"/>
      <c r="C175" s="71"/>
      <c r="D175" s="71"/>
      <c r="E175" s="74"/>
      <c r="F175" s="74" t="s">
        <v>63</v>
      </c>
      <c r="G175" s="75">
        <f>23000+7+2000</f>
        <v>25007</v>
      </c>
      <c r="H175" s="76">
        <v>0.25</v>
      </c>
      <c r="I175" s="77">
        <f t="shared" si="4"/>
        <v>6251.75</v>
      </c>
    </row>
    <row r="176" s="5" customFormat="1" ht="21" customHeight="1" spans="1:9">
      <c r="A176" s="70"/>
      <c r="B176" s="71"/>
      <c r="C176" s="71"/>
      <c r="D176" s="71"/>
      <c r="E176" s="74"/>
      <c r="F176" s="74" t="s">
        <v>73</v>
      </c>
      <c r="G176" s="75">
        <f>23000+7+2000</f>
        <v>25007</v>
      </c>
      <c r="H176" s="76">
        <v>0.09</v>
      </c>
      <c r="I176" s="77">
        <f t="shared" si="4"/>
        <v>2250.63</v>
      </c>
    </row>
    <row r="177" s="5" customFormat="1" ht="21" customHeight="1" spans="1:9">
      <c r="A177" s="70"/>
      <c r="B177" s="71"/>
      <c r="C177" s="71"/>
      <c r="D177" s="71"/>
      <c r="E177" s="74"/>
      <c r="F177" s="74" t="s">
        <v>110</v>
      </c>
      <c r="G177" s="75">
        <v>26257</v>
      </c>
      <c r="H177" s="76">
        <v>0.5</v>
      </c>
      <c r="I177" s="77">
        <f t="shared" si="4"/>
        <v>13128.5</v>
      </c>
    </row>
    <row r="178" s="5" customFormat="1" ht="21" customHeight="1" spans="1:9">
      <c r="A178" s="70"/>
      <c r="B178" s="71"/>
      <c r="C178" s="71"/>
      <c r="D178" s="71"/>
      <c r="E178" s="74"/>
      <c r="F178" s="74" t="s">
        <v>74</v>
      </c>
      <c r="G178" s="75">
        <v>125035</v>
      </c>
      <c r="H178" s="76">
        <v>0.035</v>
      </c>
      <c r="I178" s="77">
        <f t="shared" si="4"/>
        <v>4376.225</v>
      </c>
    </row>
    <row r="179" s="5" customFormat="1" ht="21" customHeight="1" spans="1:9">
      <c r="A179" s="70">
        <v>46022</v>
      </c>
      <c r="B179" s="71" t="s">
        <v>10</v>
      </c>
      <c r="C179" s="72" t="s">
        <v>169</v>
      </c>
      <c r="D179" s="71" t="s">
        <v>170</v>
      </c>
      <c r="E179" s="73" t="s">
        <v>171</v>
      </c>
      <c r="F179" s="74" t="s">
        <v>62</v>
      </c>
      <c r="G179" s="75">
        <f>13057+7+1943</f>
        <v>15007</v>
      </c>
      <c r="H179" s="76">
        <v>0.3</v>
      </c>
      <c r="I179" s="77">
        <f t="shared" si="4"/>
        <v>4502.1</v>
      </c>
    </row>
    <row r="180" s="5" customFormat="1" ht="21" customHeight="1" spans="1:9">
      <c r="A180" s="70"/>
      <c r="B180" s="71"/>
      <c r="C180" s="71"/>
      <c r="D180" s="71"/>
      <c r="E180" s="74"/>
      <c r="F180" s="74" t="s">
        <v>63</v>
      </c>
      <c r="G180" s="75">
        <f>13057+7+1943</f>
        <v>15007</v>
      </c>
      <c r="H180" s="76">
        <v>0.25</v>
      </c>
      <c r="I180" s="77">
        <f t="shared" si="4"/>
        <v>3751.75</v>
      </c>
    </row>
    <row r="181" s="5" customFormat="1" ht="21" customHeight="1" spans="1:9">
      <c r="A181" s="70"/>
      <c r="B181" s="71"/>
      <c r="C181" s="71"/>
      <c r="D181" s="71"/>
      <c r="E181" s="74"/>
      <c r="F181" s="74" t="s">
        <v>73</v>
      </c>
      <c r="G181" s="75">
        <f>13057+7+1943</f>
        <v>15007</v>
      </c>
      <c r="H181" s="76">
        <v>0.09</v>
      </c>
      <c r="I181" s="77">
        <f t="shared" si="4"/>
        <v>1350.63</v>
      </c>
    </row>
    <row r="182" s="5" customFormat="1" ht="21" customHeight="1" spans="1:9">
      <c r="A182" s="70"/>
      <c r="B182" s="71"/>
      <c r="C182" s="71"/>
      <c r="D182" s="71"/>
      <c r="E182" s="74"/>
      <c r="F182" s="74" t="s">
        <v>65</v>
      </c>
      <c r="G182" s="75">
        <v>15607</v>
      </c>
      <c r="H182" s="76">
        <v>0.5</v>
      </c>
      <c r="I182" s="77">
        <f t="shared" si="4"/>
        <v>7803.5</v>
      </c>
    </row>
    <row r="183" s="5" customFormat="1" ht="21" customHeight="1" spans="1:9">
      <c r="A183" s="70"/>
      <c r="B183" s="71"/>
      <c r="C183" s="71"/>
      <c r="D183" s="71"/>
      <c r="E183" s="74"/>
      <c r="F183" s="74" t="s">
        <v>66</v>
      </c>
      <c r="G183" s="75">
        <f>G179*4</f>
        <v>60028</v>
      </c>
      <c r="H183" s="76">
        <v>0.035</v>
      </c>
      <c r="I183" s="77">
        <f t="shared" si="4"/>
        <v>2100.98</v>
      </c>
    </row>
    <row r="184" ht="16.5" spans="1:9">
      <c r="H184" s="78" t="s">
        <v>172</v>
      </c>
      <c r="I184" s="79">
        <f>SUM(I3:I183)</f>
        <v>650321.995</v>
      </c>
    </row>
  </sheetData>
  <autoFilter xmlns:etc="http://www.wps.cn/officeDocument/2017/etCustomData" ref="A2:P184" etc:filterBottomFollowUsedRange="0">
    <extLst/>
  </autoFilter>
  <mergeCells count="161">
    <mergeCell ref="A1:I1"/>
    <mergeCell ref="A3:A10"/>
    <mergeCell ref="A11:A15"/>
    <mergeCell ref="A16:A20"/>
    <mergeCell ref="A21:A25"/>
    <mergeCell ref="A26:A32"/>
    <mergeCell ref="A34:A40"/>
    <mergeCell ref="A42:A43"/>
    <mergeCell ref="A44:A48"/>
    <mergeCell ref="A50:A54"/>
    <mergeCell ref="A55:A59"/>
    <mergeCell ref="A60:A64"/>
    <mergeCell ref="A65:A71"/>
    <mergeCell ref="A72:A76"/>
    <mergeCell ref="A77:A81"/>
    <mergeCell ref="A82:A87"/>
    <mergeCell ref="A88:A93"/>
    <mergeCell ref="A94:A99"/>
    <mergeCell ref="A100:A104"/>
    <mergeCell ref="A105:A109"/>
    <mergeCell ref="A110:A117"/>
    <mergeCell ref="A118:A123"/>
    <mergeCell ref="A124:A129"/>
    <mergeCell ref="A130:A134"/>
    <mergeCell ref="A135:A139"/>
    <mergeCell ref="A140:A144"/>
    <mergeCell ref="A145:A150"/>
    <mergeCell ref="A151:A156"/>
    <mergeCell ref="A157:A162"/>
    <mergeCell ref="A163:A167"/>
    <mergeCell ref="A168:A173"/>
    <mergeCell ref="A174:A178"/>
    <mergeCell ref="A179:A183"/>
    <mergeCell ref="B3:B10"/>
    <mergeCell ref="B11:B15"/>
    <mergeCell ref="B16:B20"/>
    <mergeCell ref="B21:B25"/>
    <mergeCell ref="B26:B32"/>
    <mergeCell ref="B34:B40"/>
    <mergeCell ref="B42:B43"/>
    <mergeCell ref="B44:B48"/>
    <mergeCell ref="B50:B54"/>
    <mergeCell ref="B55:B59"/>
    <mergeCell ref="B60:B64"/>
    <mergeCell ref="B65:B71"/>
    <mergeCell ref="B72:B76"/>
    <mergeCell ref="B77:B81"/>
    <mergeCell ref="B82:B87"/>
    <mergeCell ref="B88:B93"/>
    <mergeCell ref="B94:B99"/>
    <mergeCell ref="B100:B104"/>
    <mergeCell ref="B105:B109"/>
    <mergeCell ref="B110:B117"/>
    <mergeCell ref="B118:B123"/>
    <mergeCell ref="B124:B129"/>
    <mergeCell ref="B130:B134"/>
    <mergeCell ref="B135:B139"/>
    <mergeCell ref="B140:B144"/>
    <mergeCell ref="B145:B150"/>
    <mergeCell ref="B151:B156"/>
    <mergeCell ref="B157:B162"/>
    <mergeCell ref="B163:B167"/>
    <mergeCell ref="B168:B173"/>
    <mergeCell ref="B174:B178"/>
    <mergeCell ref="B179:B183"/>
    <mergeCell ref="C3:C10"/>
    <mergeCell ref="C11:C15"/>
    <mergeCell ref="C16:C20"/>
    <mergeCell ref="C21:C25"/>
    <mergeCell ref="C26:C32"/>
    <mergeCell ref="C34:C40"/>
    <mergeCell ref="C42:C43"/>
    <mergeCell ref="C44:C48"/>
    <mergeCell ref="C50:C54"/>
    <mergeCell ref="C55:C59"/>
    <mergeCell ref="C60:C64"/>
    <mergeCell ref="C65:C71"/>
    <mergeCell ref="C72:C76"/>
    <mergeCell ref="C77:C81"/>
    <mergeCell ref="C82:C87"/>
    <mergeCell ref="C88:C93"/>
    <mergeCell ref="C94:C99"/>
    <mergeCell ref="C100:C104"/>
    <mergeCell ref="C105:C109"/>
    <mergeCell ref="C110:C117"/>
    <mergeCell ref="C118:C123"/>
    <mergeCell ref="C124:C129"/>
    <mergeCell ref="C130:C134"/>
    <mergeCell ref="C135:C139"/>
    <mergeCell ref="C140:C144"/>
    <mergeCell ref="C145:C150"/>
    <mergeCell ref="C151:C156"/>
    <mergeCell ref="C157:C162"/>
    <mergeCell ref="C163:C167"/>
    <mergeCell ref="C168:C173"/>
    <mergeCell ref="C174:C178"/>
    <mergeCell ref="C179:C183"/>
    <mergeCell ref="D3:D10"/>
    <mergeCell ref="D11:D15"/>
    <mergeCell ref="D16:D20"/>
    <mergeCell ref="D21:D25"/>
    <mergeCell ref="D26:D32"/>
    <mergeCell ref="D34:D40"/>
    <mergeCell ref="D42:D43"/>
    <mergeCell ref="D44:D48"/>
    <mergeCell ref="D50:D54"/>
    <mergeCell ref="D55:D59"/>
    <mergeCell ref="D60:D64"/>
    <mergeCell ref="D65:D71"/>
    <mergeCell ref="D72:D76"/>
    <mergeCell ref="D77:D81"/>
    <mergeCell ref="D82:D87"/>
    <mergeCell ref="D88:D93"/>
    <mergeCell ref="D94:D99"/>
    <mergeCell ref="D100:D104"/>
    <mergeCell ref="D105:D109"/>
    <mergeCell ref="D110:D117"/>
    <mergeCell ref="D118:D123"/>
    <mergeCell ref="D124:D129"/>
    <mergeCell ref="D130:D134"/>
    <mergeCell ref="D135:D139"/>
    <mergeCell ref="D140:D144"/>
    <mergeCell ref="D145:D150"/>
    <mergeCell ref="D151:D156"/>
    <mergeCell ref="D157:D162"/>
    <mergeCell ref="D163:D167"/>
    <mergeCell ref="D168:D173"/>
    <mergeCell ref="D174:D178"/>
    <mergeCell ref="D179:D183"/>
    <mergeCell ref="E3:E10"/>
    <mergeCell ref="E11:E15"/>
    <mergeCell ref="E16:E20"/>
    <mergeCell ref="E21:E25"/>
    <mergeCell ref="E26:E32"/>
    <mergeCell ref="E34:E40"/>
    <mergeCell ref="E42:E43"/>
    <mergeCell ref="E44:E48"/>
    <mergeCell ref="E50:E54"/>
    <mergeCell ref="E55:E59"/>
    <mergeCell ref="E60:E64"/>
    <mergeCell ref="E65:E71"/>
    <mergeCell ref="E72:E76"/>
    <mergeCell ref="E77:E81"/>
    <mergeCell ref="E82:E87"/>
    <mergeCell ref="E88:E93"/>
    <mergeCell ref="E94:E99"/>
    <mergeCell ref="E100:E104"/>
    <mergeCell ref="E105:E109"/>
    <mergeCell ref="E110:E117"/>
    <mergeCell ref="E118:E123"/>
    <mergeCell ref="E124:E129"/>
    <mergeCell ref="E130:E134"/>
    <mergeCell ref="E135:E139"/>
    <mergeCell ref="E140:E144"/>
    <mergeCell ref="E145:E150"/>
    <mergeCell ref="E151:E156"/>
    <mergeCell ref="E157:E162"/>
    <mergeCell ref="E163:E167"/>
    <mergeCell ref="E168:E173"/>
    <mergeCell ref="E174:E178"/>
    <mergeCell ref="E179:E18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一叶如丹</cp:lastModifiedBy>
  <dcterms:created xsi:type="dcterms:W3CDTF">2015-06-05T18:19:00Z</dcterms:created>
  <dcterms:modified xsi:type="dcterms:W3CDTF">2026-01-27T05:12:58Z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19EB2CE560A949D2BDCE64724A43F91C_13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