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39-008" sheetId="33" r:id="rId1"/>
  </sheets>
  <definedNames>
    <definedName name="_xlnm._FilterDatabase" localSheetId="0" hidden="1">'2039-008'!$A$1:$I$2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<sst xmlns="http://schemas.openxmlformats.org/spreadsheetml/2006/main" count="49" uniqueCount="49">
  <si>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凯瑞2026对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</si>
  <si>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</si>
  <si>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</si>
  <si>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</si>
  <si>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</si>
  <si>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</si>
  <si>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</si>
  <si>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</si>
  <si>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</si>
  <si>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</si>
  <si>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</si>
  <si>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49441
49442</t>
  </si>
  <si>
    <t>RKRBSKD0059</t>
  </si>
  <si>
    <t>VIOLETA 2039-008-106/600
Cambodia 女上装</t>
  </si>
  <si>
    <t>白色RFID织标WLBCRFI013-65*20mm（+5%）</t>
  </si>
  <si>
    <t>白色RFID织标WLBCRFI013-65*20mm-免费损耗1%</t>
  </si>
  <si>
    <t>白色RFID织标WLBCRFI013-65*20mm-大货样</t>
  </si>
  <si>
    <t>白色挂耳LPBCGEN001-8*26mm（+5%）</t>
  </si>
  <si>
    <t>白色缎带洗标CLBCGEN003*5页-60*25mm（+5%）</t>
  </si>
  <si>
    <t>空白标BKKBXM24002（60*25mm）（+5%）</t>
  </si>
  <si>
    <t>白色吊牌HPBCGEN011-60*95mm-RFID LOGO-新版（+5%）</t>
  </si>
  <si>
    <t>黑色 吊绳 MRBCGEN004-320*1.5mm</t>
  </si>
  <si>
    <t>平衡项</t>
  </si>
  <si>
    <t>Angelina</t>
  </si>
  <si>
    <t>RKRBSKD0044</t>
  </si>
  <si>
    <t>/</t>
  </si>
  <si>
    <t>台式RFID机器</t>
  </si>
  <si>
    <t>2/11申请两台的金额</t>
  </si>
  <si>
    <t>客户按照0.34USD/套报关45000套转人民币</t>
  </si>
  <si>
    <t>下次订单开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</si>
  <si>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</si>
  <si>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</si>
  <si>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</si>
  <si>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</si>
  <si>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</si>
  <si>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</si>
  <si>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</si>
  <si>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</si>
  <si>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</si>
  <si>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</si>
  <si>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</si>
  <si>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</si>
  <si>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</si>
  <si>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</si>
  <si>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</si>
  <si>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</si>
  <si>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</si>
  <si>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</si>
  <si>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2039-008；SZKR2613150012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</si>
</sst>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K15" sqref="K1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27.5454545454545" style="1" customWidth="1"/>
    <col min="11" max="11" width="12.8181818181818" style="1"/>
    <col min="12" max="12" width="9.54545454545454" style="1"/>
    <col min="13" max="13" width="11.7272727272727" style="1"/>
    <col min="14" max="14" width="12.8181818181818" style="1"/>
    <col min="15" max="16384" width="8.72727272727273" style="1"/>
  </cols>
  <sheetData>
    <row r="1" s="1" customFormat="1" ht="21" spans="1:12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ht="16.5" spans="1:12">
      <c r="A3" s="13">
        <v>46042</v>
      </c>
      <c r="B3" s="14" t="s">
        <v>10</v>
      </c>
      <c r="C3" s="15" t="s">
        <v>11</v>
      </c>
      <c r="D3" s="16" t="s">
        <v>12</v>
      </c>
      <c r="E3" s="15" t="s">
        <v>13</v>
      </c>
      <c r="F3" s="17" t="s">
        <v>14</v>
      </c>
      <c r="G3" s="14">
        <f>45020*1.05</f>
        <v>47271</v>
      </c>
      <c r="H3" s="18">
        <v>0.85</v>
      </c>
      <c r="I3" s="19">
        <f>G3*H3</f>
        <v>40180.35</v>
      </c>
    </row>
    <row r="4" ht="16.5" spans="1:12">
      <c r="A4" s="13"/>
      <c r="B4" s="14"/>
      <c r="C4" s="15"/>
      <c r="D4" s="16"/>
      <c r="E4" s="15"/>
      <c r="F4" s="17" t="s">
        <v>15</v>
      </c>
      <c r="G4" s="14">
        <v>473</v>
      </c>
      <c r="H4" s="18">
        <v>0</v>
      </c>
      <c r="I4" s="19">
        <f t="shared" ref="I4:I10" si="0">G4*H4</f>
        <v>0</v>
      </c>
    </row>
    <row r="5" ht="16.5" spans="1:12">
      <c r="A5" s="13"/>
      <c r="B5" s="14"/>
      <c r="C5" s="15"/>
      <c r="D5" s="16"/>
      <c r="E5" s="15"/>
      <c r="F5" s="20" t="s">
        <v>16</v>
      </c>
      <c r="G5" s="14">
        <f>5*5*2</f>
        <v>50</v>
      </c>
      <c r="H5" s="18">
        <v>0</v>
      </c>
      <c r="I5" s="19">
        <f t="shared" si="0"/>
        <v>0</v>
      </c>
    </row>
    <row r="6" ht="16.5" spans="1:12">
      <c r="A6" s="13"/>
      <c r="B6" s="14"/>
      <c r="C6" s="15"/>
      <c r="D6" s="16"/>
      <c r="E6" s="15"/>
      <c r="F6" s="21" t="s">
        <v>17</v>
      </c>
      <c r="G6" s="14">
        <f>45020*1.05</f>
        <v>47271</v>
      </c>
      <c r="H6" s="18">
        <v>0.035</v>
      </c>
      <c r="I6" s="19">
        <f t="shared" si="0"/>
        <v>1654.485</v>
      </c>
    </row>
    <row r="7" ht="16.5" spans="1:12">
      <c r="A7" s="13"/>
      <c r="B7" s="14"/>
      <c r="C7" s="15"/>
      <c r="D7" s="16"/>
      <c r="E7" s="15"/>
      <c r="F7" s="21" t="s">
        <v>18</v>
      </c>
      <c r="G7" s="14">
        <f>47271*5</f>
        <v>236355</v>
      </c>
      <c r="H7" s="18">
        <v>0.042</v>
      </c>
      <c r="I7" s="19">
        <f>G7*H7</f>
        <v>9926.91</v>
      </c>
    </row>
    <row r="8" ht="16.5" spans="1:12">
      <c r="A8" s="13"/>
      <c r="B8" s="14"/>
      <c r="C8" s="15"/>
      <c r="D8" s="16"/>
      <c r="E8" s="15"/>
      <c r="F8" s="21" t="s">
        <v>19</v>
      </c>
      <c r="G8" s="14">
        <v>47271</v>
      </c>
      <c r="H8" s="18">
        <v>0.03</v>
      </c>
      <c r="I8" s="19">
        <f>G8*H8</f>
        <v>1418.13</v>
      </c>
    </row>
    <row r="9" ht="16.5" spans="1:12">
      <c r="A9" s="13"/>
      <c r="B9" s="14"/>
      <c r="C9" s="15"/>
      <c r="D9" s="16"/>
      <c r="E9" s="15"/>
      <c r="F9" s="15" t="s">
        <v>20</v>
      </c>
      <c r="G9" s="14">
        <f>45020*1.05</f>
        <v>47271</v>
      </c>
      <c r="H9" s="18">
        <v>0.28</v>
      </c>
      <c r="I9" s="19">
        <f>G9*H9</f>
        <v>13235.88</v>
      </c>
    </row>
    <row r="10" ht="16.5" spans="1:12">
      <c r="A10" s="13"/>
      <c r="B10" s="14"/>
      <c r="C10" s="15"/>
      <c r="D10" s="16"/>
      <c r="E10" s="15"/>
      <c r="F10" s="14" t="s">
        <v>21</v>
      </c>
      <c r="G10" s="14">
        <f>45020*1.05</f>
        <v>47271</v>
      </c>
      <c r="H10" s="18">
        <v>0.1</v>
      </c>
      <c r="I10" s="19">
        <f>G10*H10</f>
        <v>4727.1</v>
      </c>
    </row>
    <row r="11" ht="16.5" spans="1:12">
      <c r="I11" s="22">
        <f>SUM(I3:I10)</f>
        <v>71142.855</v>
      </c>
    </row>
    <row r="12" spans="1:12">
      <c r="H12" s="1"/>
      <c r="I12" s="23"/>
    </row>
    <row r="13" spans="1:12">
      <c r="K13" s="1" t="s">
        <v>22</v>
      </c>
    </row>
    <row r="14" ht="16.5" spans="1:12">
      <c r="A14" s="24">
        <v>45979</v>
      </c>
      <c r="B14" s="25" t="s">
        <v>23</v>
      </c>
      <c r="C14" s="26"/>
      <c r="D14" s="27" t="s">
        <v>24</v>
      </c>
      <c r="E14" s="28" t="s">
        <v>25</v>
      </c>
      <c r="F14" s="29" t="s">
        <v>26</v>
      </c>
      <c r="G14" s="29">
        <v>3</v>
      </c>
      <c r="H14" s="29">
        <v>23000</v>
      </c>
      <c r="I14" s="30">
        <f>G14*H14</f>
        <v>69000</v>
      </c>
      <c r="J14" s="1" t="s">
        <v>27</v>
      </c>
      <c r="K14" s="31">
        <v>2324.13</v>
      </c>
      <c r="L14" s="31">
        <f>I16-I11-2*H14</f>
        <v>2324.13500000001</v>
      </c>
    </row>
    <row r="15" spans="1:12">
      <c r="I15" s="23">
        <f>I11+I14</f>
        <v>140142.855</v>
      </c>
    </row>
    <row r="16" spans="1:12">
      <c r="H16" s="32" t="s">
        <v>28</v>
      </c>
      <c r="I16" s="33">
        <f>0.34*45000*6.91*1.13</f>
        <v>119466.99</v>
      </c>
    </row>
    <row r="17" spans="1:10">
      <c r="H17" s="2" t="s">
        <v>29</v>
      </c>
      <c r="I17" s="23">
        <f>I15-I16</f>
        <v>20675.865</v>
      </c>
    </row>
    <row r="21" ht="28.5" spans="1:10">
      <c r="A21" s="34" t="s">
        <v>30</v>
      </c>
      <c r="B21" s="34"/>
      <c r="C21" s="34"/>
      <c r="D21" s="34"/>
      <c r="E21" s="34"/>
      <c r="F21" s="34"/>
      <c r="G21" s="34"/>
      <c r="H21" s="34"/>
      <c r="I21" s="34"/>
      <c r="J21" s="34"/>
    </row>
    <row r="22" ht="14.5" spans="1:10">
      <c r="A22" s="35" t="s">
        <v>31</v>
      </c>
      <c r="B22" s="35" t="s">
        <v>32</v>
      </c>
      <c r="C22" s="35" t="s">
        <v>33</v>
      </c>
      <c r="D22" s="36" t="s">
        <v>34</v>
      </c>
      <c r="E22" s="35" t="s">
        <v>35</v>
      </c>
      <c r="F22" s="36" t="s">
        <v>36</v>
      </c>
      <c r="G22" s="35" t="s">
        <v>37</v>
      </c>
      <c r="H22" s="35" t="s">
        <v>38</v>
      </c>
      <c r="I22" s="36" t="s">
        <v>39</v>
      </c>
      <c r="J22" s="35" t="s">
        <v>40</v>
      </c>
    </row>
    <row r="23" ht="28.5" spans="1:10">
      <c r="A23" s="35"/>
      <c r="B23" s="35"/>
      <c r="C23" s="35"/>
      <c r="D23" s="37" t="s">
        <v>41</v>
      </c>
      <c r="E23" s="35"/>
      <c r="F23" s="37" t="s">
        <v>42</v>
      </c>
      <c r="G23" s="35"/>
      <c r="H23" s="35"/>
      <c r="I23" s="38" t="s">
        <v>43</v>
      </c>
      <c r="J23" s="35"/>
    </row>
    <row r="24" ht="28" spans="1:10">
      <c r="A24" s="39">
        <v>1</v>
      </c>
      <c r="B24" s="40">
        <v>46064</v>
      </c>
      <c r="C24" s="35" t="s">
        <v>44</v>
      </c>
      <c r="D24" s="35" t="s">
        <v>45</v>
      </c>
      <c r="E24" s="35" t="s">
        <v>46</v>
      </c>
      <c r="F24" s="35"/>
      <c r="G24" s="35" t="s">
        <v>47</v>
      </c>
      <c r="H24" s="35">
        <v>45000</v>
      </c>
      <c r="I24" s="41">
        <v>119466.99</v>
      </c>
      <c r="J24" s="42" t="s">
        <v>48</v>
      </c>
    </row>
  </sheetData>
  <mergeCells count="14">
    <mergeCell ref="A1:I1"/>
    <mergeCell ref="A21:J21"/>
    <mergeCell ref="A3:A10"/>
    <mergeCell ref="A22:A23"/>
    <mergeCell ref="B3:B10"/>
    <mergeCell ref="B22:B23"/>
    <mergeCell ref="C3:C10"/>
    <mergeCell ref="C22:C23"/>
    <mergeCell ref="D3:D10"/>
    <mergeCell ref="E3:E10"/>
    <mergeCell ref="E22:E23"/>
    <mergeCell ref="G22:G23"/>
    <mergeCell ref="H22:H23"/>
    <mergeCell ref="J22:J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2039-008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2026-02-11T07:52:05Z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