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<sst xmlns="http://schemas.openxmlformats.org/spreadsheetml/2006/main" count="107" uniqueCount="65">
  <si>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</si>
  <si>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</si>
  <si>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</si>
  <si>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</si>
  <si>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</si>
  <si>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</si>
  <si>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</si>
  <si>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</si>
  <si>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</si>
  <si>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</si>
  <si>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</si>
  <si>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</si>
  <si>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</si>
  <si>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</si>
  <si>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</si>
  <si>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</si>
  <si>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</si>
  <si>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</si>
  <si>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</si>
  <si>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</si>
  <si>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</si>
  <si>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</si>
  <si>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</si>
  <si>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</si>
  <si>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</si>
  <si>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</si>
  <si>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</si>
  <si>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</si>
  <si>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</si>
  <si>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</si>
  <si>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</si>
  <si>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</si>
  <si>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</si>
  <si>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</si>
  <si>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</si>
  <si>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</si>
  <si>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</si>
  <si>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</si>
  <si>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</si>
  <si>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</si>
  <si>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</si>
  <si>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</si>
  <si>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</si>
  <si>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</si>
  <si>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</si>
  <si>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</si>
  <si>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</si>
  <si>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</si>
  <si>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</si>
  <si>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momo</t>
  </si>
  <si>
    <t>HHS25KIDS070</t>
  </si>
  <si>
    <r>
      <rPr>
        <sz val="10"/>
        <rFont val="微软雅黑"/>
        <charset val="134"/>
      </rPr>
      <t xml:space="preserve">3153-631   女大童上装 CHINA  S2026  RFID </t>
    </r>
    <r>
      <rPr>
        <sz val="10"/>
        <color rgb="FFFF0000"/>
        <rFont val="微软雅黑"/>
        <charset val="134"/>
      </rPr>
      <t>江苏易创</t>
    </r>
  </si>
  <si>
    <t>尺码主标 WPZCALL006（16*35mm）印标-白色</t>
  </si>
  <si>
    <t>通用主标 WLZCALL008（65*19mm）-白色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</si>
  <si>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</si>
  <si>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</si>
  <si>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r>
      <rPr>
        <sz val="10"/>
        <rFont val="微软雅黑"/>
        <charset val="134"/>
      </rPr>
      <t>吊粒 MRZCALL067（330mm）-新版</t>
    </r>
    <r>
      <rPr>
        <b/>
        <sz val="10"/>
        <rFont val="微软雅黑"/>
        <charset val="134"/>
      </rPr>
      <t>+4%</t>
    </r>
  </si>
  <si>
    <t>吊粒 MRZCALL067（330mm）-新版-大货样</t>
  </si>
  <si>
    <t>洗标 CLZCALL027 (63*25mm) 白色胶带*6</t>
  </si>
  <si>
    <t>洗标 CLZCALL018 (60*25mm) RFID页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</si>
  <si>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+3%备次</t>
    </r>
  </si>
  <si>
    <t>洗标 CLZCALL018 (60*25mm) RFID页-大货样</t>
  </si>
  <si>
    <t>HHS26KIDS010</t>
  </si>
  <si>
    <r>
      <rPr>
        <sz val="10"/>
        <color theme="1"/>
        <rFont val="微软雅黑"/>
        <charset val="134"/>
      </rPr>
      <t xml:space="preserve">3153-631   女大童上装 CHINA  S2026  RFID 补单 </t>
    </r>
    <r>
      <rPr>
        <sz val="10"/>
        <color rgb="FFFF0000"/>
        <rFont val="微软雅黑"/>
        <charset val="134"/>
      </rPr>
      <t>江苏易创</t>
    </r>
  </si>
  <si>
    <t>新系统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</si>
</sst>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176" fontId="8" fillId="4" borderId="4" xfId="0" applyNumberFormat="1" applyFont="1" applyFill="1" applyBorder="1" applyAlignment="1">
      <alignment horizontal="left" vertical="center"/>
    </xf>
    <xf numFmtId="177" fontId="8" fillId="4" borderId="4" xfId="0" applyNumberFormat="1" applyFont="1" applyFill="1" applyBorder="1" applyAlignment="1">
      <alignment horizontal="left" vertical="center"/>
    </xf>
    <xf numFmtId="178" fontId="8" fillId="4" borderId="4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0" fontId="11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0" fontId="14" fillId="3" borderId="1" xfId="0" applyNumberFormat="1" applyFont="1" applyFill="1" applyBorder="1">
      <alignment vertical="center"/>
    </xf>
    <xf numFmtId="177" fontId="14" fillId="3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0000"/>
      <color rgb="00FFFFFF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5" customWidth="1"/>
    <col min="5" max="5" width="32.5454545454545" style="25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6" t="s">
        <v>0</v>
      </c>
      <c r="B1" s="26"/>
      <c r="C1" s="26"/>
      <c r="D1" s="26"/>
      <c r="E1" s="26"/>
      <c r="F1" s="26"/>
      <c r="G1" s="26"/>
      <c r="H1" s="26"/>
      <c r="I1" s="27"/>
    </row>
    <row r="2" spans="1:9">
      <c r="A2" s="28" t="s">
        <v>1</v>
      </c>
      <c r="B2" s="28" t="s">
        <v>2</v>
      </c>
      <c r="C2" s="29" t="s">
        <v>3</v>
      </c>
      <c r="D2" s="28" t="s">
        <v>4</v>
      </c>
      <c r="E2" s="30" t="s">
        <v>5</v>
      </c>
      <c r="F2" s="31" t="s">
        <v>6</v>
      </c>
      <c r="G2" s="32" t="s">
        <v>7</v>
      </c>
      <c r="H2" s="33" t="s">
        <v>8</v>
      </c>
      <c r="I2" s="34" t="s">
        <v>9</v>
      </c>
    </row>
    <row r="3" customHeight="1" spans="1:9">
      <c r="A3" s="35">
        <v>44126</v>
      </c>
      <c r="B3" s="36" t="s">
        <v>10</v>
      </c>
      <c r="C3" s="37" t="s">
        <v>11</v>
      </c>
      <c r="D3" s="36" t="s">
        <v>12</v>
      </c>
      <c r="E3" s="38" t="s">
        <v>13</v>
      </c>
      <c r="F3" s="39">
        <f>30403*1.02</f>
        <v>31011.06</v>
      </c>
      <c r="G3" s="40">
        <v>0.25</v>
      </c>
      <c r="H3" s="41">
        <f t="shared" ref="H3:H15" si="0">F3*G3</f>
        <v>7752.765</v>
      </c>
      <c r="I3" s="42"/>
    </row>
    <row r="4" spans="1:9">
      <c r="A4" s="37"/>
      <c r="B4" s="37"/>
      <c r="C4" s="37"/>
      <c r="D4" s="37"/>
      <c r="E4" s="43" t="s">
        <v>14</v>
      </c>
      <c r="F4" s="39">
        <f>30403*1.02</f>
        <v>31011.06</v>
      </c>
      <c r="G4" s="36">
        <v>0.12</v>
      </c>
      <c r="H4" s="41">
        <f t="shared" si="0"/>
        <v>3721.3272</v>
      </c>
      <c r="I4" s="42"/>
    </row>
    <row r="5" spans="1:9">
      <c r="A5" s="37"/>
      <c r="B5" s="37"/>
      <c r="C5" s="37"/>
      <c r="D5" s="37"/>
      <c r="E5" s="36" t="s">
        <v>15</v>
      </c>
      <c r="F5" s="39">
        <f>30403*2*1.02</f>
        <v>62022.12</v>
      </c>
      <c r="G5" s="36">
        <v>0.045</v>
      </c>
      <c r="H5" s="41">
        <f t="shared" si="0"/>
        <v>2790.9954</v>
      </c>
      <c r="I5" s="42"/>
    </row>
    <row r="6" spans="1:9">
      <c r="A6" s="37"/>
      <c r="B6" s="37"/>
      <c r="C6" s="37"/>
      <c r="D6" s="37"/>
      <c r="E6" s="36" t="s">
        <v>15</v>
      </c>
      <c r="F6" s="39">
        <f>4055*2</f>
        <v>8110</v>
      </c>
      <c r="G6" s="36">
        <v>0.045</v>
      </c>
      <c r="H6" s="41">
        <f t="shared" si="0"/>
        <v>364.95</v>
      </c>
      <c r="I6" s="42"/>
    </row>
    <row r="7" spans="1:9">
      <c r="A7" s="37"/>
      <c r="B7" s="37"/>
      <c r="C7" s="37"/>
      <c r="D7" s="37"/>
      <c r="E7" s="37" t="s">
        <v>16</v>
      </c>
      <c r="F7" s="39">
        <v>4055</v>
      </c>
      <c r="G7" s="36">
        <v>0.15</v>
      </c>
      <c r="H7" s="41">
        <f t="shared" si="0"/>
        <v>608.25</v>
      </c>
      <c r="I7" s="42"/>
    </row>
    <row r="8" spans="1:9">
      <c r="A8" s="37"/>
      <c r="B8" s="37"/>
      <c r="C8" s="37"/>
      <c r="D8" s="37"/>
      <c r="E8" s="36" t="s">
        <v>17</v>
      </c>
      <c r="F8" s="39">
        <f>4055*2</f>
        <v>8110</v>
      </c>
      <c r="G8" s="36">
        <v>0.045</v>
      </c>
      <c r="H8" s="41">
        <f t="shared" si="0"/>
        <v>364.95</v>
      </c>
      <c r="I8" s="42"/>
    </row>
    <row r="9" spans="1:9">
      <c r="A9" s="37"/>
      <c r="B9" s="37"/>
      <c r="C9" s="37"/>
      <c r="D9" s="37"/>
      <c r="E9" s="37" t="s">
        <v>16</v>
      </c>
      <c r="F9" s="39">
        <f>30403*1.02</f>
        <v>31011.06</v>
      </c>
      <c r="G9" s="36">
        <v>0.15</v>
      </c>
      <c r="H9" s="41">
        <f t="shared" si="0"/>
        <v>4651.659</v>
      </c>
      <c r="I9" s="42"/>
    </row>
    <row r="10" spans="1:9">
      <c r="A10" s="37"/>
      <c r="B10" s="37"/>
      <c r="C10" s="37"/>
      <c r="D10" s="37"/>
      <c r="E10" s="37" t="s">
        <v>18</v>
      </c>
      <c r="F10" s="39">
        <f>30403*2*1.02</f>
        <v>62022.12</v>
      </c>
      <c r="G10" s="36">
        <v>0.045</v>
      </c>
      <c r="H10" s="41">
        <f t="shared" si="0"/>
        <v>2790.9954</v>
      </c>
      <c r="I10" s="42"/>
    </row>
    <row r="11" customHeight="1" spans="1:9">
      <c r="A11" s="35">
        <v>44126</v>
      </c>
      <c r="B11" s="36" t="s">
        <v>10</v>
      </c>
      <c r="C11" s="37" t="s">
        <v>11</v>
      </c>
      <c r="D11" s="36" t="s">
        <v>12</v>
      </c>
      <c r="E11" s="38" t="s">
        <v>13</v>
      </c>
      <c r="F11" s="39">
        <f>32597*1.02</f>
        <v>33248.94</v>
      </c>
      <c r="G11" s="40">
        <v>0.25</v>
      </c>
      <c r="H11" s="41">
        <f t="shared" si="0"/>
        <v>8312.235</v>
      </c>
      <c r="I11" s="42"/>
    </row>
    <row r="12" spans="1:9">
      <c r="A12" s="37"/>
      <c r="B12" s="37"/>
      <c r="C12" s="37"/>
      <c r="D12" s="37"/>
      <c r="E12" s="43" t="s">
        <v>14</v>
      </c>
      <c r="F12" s="39">
        <f>32597*1.02</f>
        <v>33248.94</v>
      </c>
      <c r="G12" s="36">
        <v>0.12</v>
      </c>
      <c r="H12" s="41">
        <f t="shared" si="0"/>
        <v>3989.8728</v>
      </c>
      <c r="I12" s="42"/>
    </row>
    <row r="13" spans="1:9">
      <c r="A13" s="37"/>
      <c r="B13" s="37"/>
      <c r="C13" s="37"/>
      <c r="D13" s="37"/>
      <c r="E13" s="36" t="s">
        <v>15</v>
      </c>
      <c r="F13" s="39">
        <f>29994*1.02*2</f>
        <v>61187.76</v>
      </c>
      <c r="G13" s="36">
        <v>0.045</v>
      </c>
      <c r="H13" s="41">
        <f t="shared" si="0"/>
        <v>2753.4492</v>
      </c>
      <c r="I13" s="42"/>
    </row>
    <row r="14" spans="1:9">
      <c r="A14" s="37"/>
      <c r="B14" s="37"/>
      <c r="C14" s="37"/>
      <c r="D14" s="37"/>
      <c r="E14" s="37" t="s">
        <v>16</v>
      </c>
      <c r="F14" s="39">
        <v>29994</v>
      </c>
      <c r="G14" s="36">
        <v>0.15</v>
      </c>
      <c r="H14" s="41">
        <f t="shared" si="0"/>
        <v>4499.1</v>
      </c>
      <c r="I14" s="42"/>
    </row>
    <row r="15" spans="1:9">
      <c r="A15" s="37"/>
      <c r="B15" s="37"/>
      <c r="C15" s="37"/>
      <c r="D15" s="37"/>
      <c r="E15" s="36" t="s">
        <v>17</v>
      </c>
      <c r="F15" s="39">
        <f>29994*1.02*2</f>
        <v>61187.76</v>
      </c>
      <c r="G15" s="36">
        <v>0.045</v>
      </c>
      <c r="H15" s="41">
        <f t="shared" si="0"/>
        <v>2753.4492</v>
      </c>
      <c r="I15" s="42"/>
    </row>
    <row r="16" spans="1:9">
      <c r="A16" s="35">
        <v>44137</v>
      </c>
      <c r="B16" s="36" t="s">
        <v>10</v>
      </c>
      <c r="C16" s="36" t="s">
        <v>19</v>
      </c>
      <c r="D16" s="36" t="s">
        <v>20</v>
      </c>
      <c r="E16" s="38" t="s">
        <v>13</v>
      </c>
      <c r="F16" s="37">
        <v>5100</v>
      </c>
      <c r="G16" s="40">
        <v>0.25</v>
      </c>
      <c r="H16" s="41">
        <f t="shared" ref="H16:H42" si="1">F16*G16</f>
        <v>1275</v>
      </c>
      <c r="I16" s="42"/>
    </row>
    <row r="17" spans="1:9">
      <c r="A17" s="37"/>
      <c r="B17" s="37"/>
      <c r="C17" s="37"/>
      <c r="D17" s="37"/>
      <c r="E17" s="38" t="s">
        <v>14</v>
      </c>
      <c r="F17" s="37">
        <v>5100</v>
      </c>
      <c r="G17" s="36">
        <v>0.12</v>
      </c>
      <c r="H17" s="41">
        <f t="shared" si="1"/>
        <v>612</v>
      </c>
      <c r="I17" s="42"/>
    </row>
    <row r="18" spans="1:9">
      <c r="A18" s="37"/>
      <c r="B18" s="37"/>
      <c r="C18" s="37"/>
      <c r="D18" s="37"/>
      <c r="E18" s="36" t="s">
        <v>21</v>
      </c>
      <c r="F18" s="37">
        <v>5100</v>
      </c>
      <c r="G18" s="36">
        <v>0.055</v>
      </c>
      <c r="H18" s="41">
        <f t="shared" si="1"/>
        <v>280.5</v>
      </c>
      <c r="I18" s="42"/>
    </row>
    <row r="19" spans="1:9">
      <c r="A19" s="37"/>
      <c r="B19" s="37"/>
      <c r="C19" s="37"/>
      <c r="D19" s="37"/>
      <c r="E19" s="36" t="s">
        <v>22</v>
      </c>
      <c r="F19" s="37">
        <v>5100</v>
      </c>
      <c r="G19" s="36">
        <v>0.1</v>
      </c>
      <c r="H19" s="41">
        <f t="shared" si="1"/>
        <v>510</v>
      </c>
      <c r="I19" s="42"/>
    </row>
    <row r="20" spans="1:9">
      <c r="A20" s="37"/>
      <c r="B20" s="37"/>
      <c r="C20" s="37"/>
      <c r="D20" s="37"/>
      <c r="E20" s="36" t="s">
        <v>15</v>
      </c>
      <c r="F20" s="37">
        <f>5100*2</f>
        <v>10200</v>
      </c>
      <c r="G20" s="36">
        <v>0.045</v>
      </c>
      <c r="H20" s="41">
        <f t="shared" si="1"/>
        <v>459</v>
      </c>
      <c r="I20" s="42"/>
    </row>
    <row r="21" spans="1:9">
      <c r="A21" s="44">
        <v>44171</v>
      </c>
      <c r="B21" s="45" t="s">
        <v>10</v>
      </c>
      <c r="C21" s="45" t="s">
        <v>23</v>
      </c>
      <c r="D21" s="45" t="s">
        <v>24</v>
      </c>
      <c r="E21" s="46" t="s">
        <v>24</v>
      </c>
      <c r="F21" s="37">
        <v>395</v>
      </c>
      <c r="G21" s="36">
        <v>0.5</v>
      </c>
      <c r="H21" s="41">
        <f t="shared" si="1"/>
        <v>197.5</v>
      </c>
      <c r="I21" s="42"/>
    </row>
    <row r="22" spans="1:9">
      <c r="A22" s="35">
        <v>44171</v>
      </c>
      <c r="B22" s="36" t="s">
        <v>25</v>
      </c>
      <c r="C22" s="37" t="s">
        <v>26</v>
      </c>
      <c r="D22" s="47" t="s">
        <v>27</v>
      </c>
      <c r="E22" s="43" t="s">
        <v>28</v>
      </c>
      <c r="F22" s="37">
        <f>32000*1.015</f>
        <v>32480</v>
      </c>
      <c r="G22" s="40">
        <v>0.25</v>
      </c>
      <c r="H22" s="41">
        <f t="shared" si="1"/>
        <v>8120</v>
      </c>
      <c r="I22" s="42"/>
    </row>
    <row r="23" spans="1:9">
      <c r="A23" s="37"/>
      <c r="B23" s="37"/>
      <c r="C23" s="37"/>
      <c r="D23" s="48"/>
      <c r="E23" s="38" t="s">
        <v>14</v>
      </c>
      <c r="F23" s="37">
        <f>32000*1.015</f>
        <v>32480</v>
      </c>
      <c r="G23" s="36">
        <v>0.12</v>
      </c>
      <c r="H23" s="41">
        <f t="shared" si="1"/>
        <v>3897.6</v>
      </c>
      <c r="I23" s="42"/>
    </row>
    <row r="24" spans="1:9">
      <c r="A24" s="37"/>
      <c r="B24" s="37"/>
      <c r="C24" s="37"/>
      <c r="D24" s="48"/>
      <c r="E24" s="36" t="s">
        <v>15</v>
      </c>
      <c r="F24" s="37">
        <f>32000*1.015*2</f>
        <v>64960</v>
      </c>
      <c r="G24" s="36">
        <v>0.045</v>
      </c>
      <c r="H24" s="41">
        <f t="shared" si="1"/>
        <v>2923.2</v>
      </c>
      <c r="I24" s="42"/>
    </row>
    <row r="25" spans="1:9">
      <c r="A25" s="35">
        <v>44177</v>
      </c>
      <c r="B25" s="36" t="s">
        <v>25</v>
      </c>
      <c r="C25" s="37" t="s">
        <v>29</v>
      </c>
      <c r="D25" s="47" t="s">
        <v>30</v>
      </c>
      <c r="E25" s="43" t="s">
        <v>28</v>
      </c>
      <c r="F25" s="37">
        <f>15000*1.02</f>
        <v>15300</v>
      </c>
      <c r="G25" s="40">
        <v>0.25</v>
      </c>
      <c r="H25" s="41">
        <f t="shared" si="1"/>
        <v>3825</v>
      </c>
      <c r="I25" s="42"/>
    </row>
    <row r="26" spans="1:9">
      <c r="A26" s="37"/>
      <c r="B26" s="37"/>
      <c r="C26" s="37"/>
      <c r="D26" s="48"/>
      <c r="E26" s="38" t="s">
        <v>14</v>
      </c>
      <c r="F26" s="37">
        <f>15000*1.02</f>
        <v>15300</v>
      </c>
      <c r="G26" s="36">
        <v>0.12</v>
      </c>
      <c r="H26" s="41">
        <f t="shared" si="1"/>
        <v>1836</v>
      </c>
      <c r="I26" s="42"/>
    </row>
    <row r="27" spans="1:9">
      <c r="A27" s="37"/>
      <c r="B27" s="37"/>
      <c r="C27" s="37"/>
      <c r="D27" s="48"/>
      <c r="E27" s="37" t="s">
        <v>31</v>
      </c>
      <c r="F27" s="37">
        <f>15000*1.02</f>
        <v>15300</v>
      </c>
      <c r="G27" s="36">
        <v>0.055</v>
      </c>
      <c r="H27" s="41">
        <f t="shared" si="1"/>
        <v>841.5</v>
      </c>
      <c r="I27" s="42"/>
    </row>
    <row r="28" spans="1:9">
      <c r="A28" s="37"/>
      <c r="B28" s="37"/>
      <c r="C28" s="37"/>
      <c r="D28" s="48"/>
      <c r="E28" s="36" t="s">
        <v>15</v>
      </c>
      <c r="F28" s="37">
        <f>15000*1.02*2</f>
        <v>30600</v>
      </c>
      <c r="G28" s="36">
        <v>0.045</v>
      </c>
      <c r="H28" s="41">
        <f t="shared" si="1"/>
        <v>1377</v>
      </c>
      <c r="I28" s="42"/>
    </row>
    <row r="29" spans="1:9">
      <c r="A29" s="35">
        <v>44187</v>
      </c>
      <c r="B29" s="36" t="s">
        <v>25</v>
      </c>
      <c r="C29" s="37" t="s">
        <v>32</v>
      </c>
      <c r="D29" s="49" t="s">
        <v>33</v>
      </c>
      <c r="E29" s="43" t="s">
        <v>28</v>
      </c>
      <c r="F29" s="37">
        <f>10000*1.015</f>
        <v>10150</v>
      </c>
      <c r="G29" s="40">
        <v>0.25</v>
      </c>
      <c r="H29" s="41">
        <f t="shared" si="1"/>
        <v>2537.5</v>
      </c>
      <c r="I29" s="42"/>
    </row>
    <row r="30" spans="1:9">
      <c r="A30" s="37"/>
      <c r="B30" s="37"/>
      <c r="C30" s="37"/>
      <c r="D30" s="49"/>
      <c r="E30" s="38" t="s">
        <v>14</v>
      </c>
      <c r="F30" s="37">
        <f>10000*1.015</f>
        <v>10150</v>
      </c>
      <c r="G30" s="36">
        <v>0.12</v>
      </c>
      <c r="H30" s="41">
        <f t="shared" si="1"/>
        <v>1218</v>
      </c>
      <c r="I30" s="49"/>
    </row>
    <row r="31" spans="1:9">
      <c r="A31" s="37"/>
      <c r="B31" s="37"/>
      <c r="C31" s="37"/>
      <c r="D31" s="49"/>
      <c r="E31" s="36" t="s">
        <v>15</v>
      </c>
      <c r="F31" s="37">
        <f>10000*1.015*2</f>
        <v>20300</v>
      </c>
      <c r="G31" s="36">
        <v>0.045</v>
      </c>
      <c r="H31" s="41">
        <f t="shared" si="1"/>
        <v>913.5</v>
      </c>
      <c r="I31" s="50"/>
    </row>
    <row r="32" spans="1:9">
      <c r="A32" s="37"/>
      <c r="B32" s="37"/>
      <c r="C32" s="37"/>
      <c r="D32" s="49"/>
      <c r="E32" s="36" t="s">
        <v>34</v>
      </c>
      <c r="F32" s="37">
        <f>10000*1.015</f>
        <v>10150</v>
      </c>
      <c r="G32" s="36">
        <v>0.15</v>
      </c>
      <c r="H32" s="41">
        <f t="shared" si="1"/>
        <v>1522.5</v>
      </c>
      <c r="I32" s="50"/>
    </row>
    <row r="33" spans="1:9">
      <c r="A33" s="35">
        <v>44187</v>
      </c>
      <c r="B33" s="36" t="s">
        <v>25</v>
      </c>
      <c r="C33" s="36" t="s">
        <v>35</v>
      </c>
      <c r="D33" s="49" t="s">
        <v>36</v>
      </c>
      <c r="E33" s="43" t="s">
        <v>28</v>
      </c>
      <c r="F33" s="37">
        <f>6000*1.02</f>
        <v>6120</v>
      </c>
      <c r="G33" s="40">
        <v>0.25</v>
      </c>
      <c r="H33" s="41">
        <f t="shared" si="1"/>
        <v>1530</v>
      </c>
      <c r="I33" s="50"/>
    </row>
    <row r="34" spans="1:9">
      <c r="A34" s="37"/>
      <c r="B34" s="37"/>
      <c r="C34" s="37"/>
      <c r="D34" s="49"/>
      <c r="E34" s="38" t="s">
        <v>14</v>
      </c>
      <c r="F34" s="37">
        <f>6000*1.02</f>
        <v>6120</v>
      </c>
      <c r="G34" s="36">
        <v>0.12</v>
      </c>
      <c r="H34" s="41">
        <f t="shared" si="1"/>
        <v>734.4</v>
      </c>
      <c r="I34" s="50"/>
    </row>
    <row r="35" spans="1:9">
      <c r="A35" s="37"/>
      <c r="B35" s="37"/>
      <c r="C35" s="37"/>
      <c r="D35" s="49"/>
      <c r="E35" s="36" t="s">
        <v>15</v>
      </c>
      <c r="F35" s="37">
        <f>6000*1.02*2</f>
        <v>12240</v>
      </c>
      <c r="G35" s="36">
        <v>0.045</v>
      </c>
      <c r="H35" s="41">
        <f t="shared" si="1"/>
        <v>550.8</v>
      </c>
      <c r="I35" s="50"/>
    </row>
    <row r="36" spans="1:9">
      <c r="A36" s="37"/>
      <c r="B36" s="37"/>
      <c r="C36" s="37"/>
      <c r="D36" s="49"/>
      <c r="E36" s="36" t="s">
        <v>37</v>
      </c>
      <c r="F36" s="37">
        <v>110</v>
      </c>
      <c r="G36" s="36">
        <v>0.15</v>
      </c>
      <c r="H36" s="41">
        <f t="shared" si="1"/>
        <v>16.5</v>
      </c>
      <c r="I36" s="50"/>
    </row>
    <row r="37" spans="1:9">
      <c r="A37" s="37"/>
      <c r="B37" s="37"/>
      <c r="C37" s="37"/>
      <c r="D37" s="49"/>
      <c r="E37" s="36" t="s">
        <v>34</v>
      </c>
      <c r="F37" s="37">
        <f>6000*1.02</f>
        <v>6120</v>
      </c>
      <c r="G37" s="36">
        <v>0.15</v>
      </c>
      <c r="H37" s="41">
        <f t="shared" si="1"/>
        <v>918</v>
      </c>
      <c r="I37" s="50"/>
    </row>
    <row r="38" spans="1:9">
      <c r="A38" s="35">
        <v>44188</v>
      </c>
      <c r="B38" s="36" t="s">
        <v>10</v>
      </c>
      <c r="C38" s="37" t="s">
        <v>38</v>
      </c>
      <c r="D38" s="49" t="s">
        <v>39</v>
      </c>
      <c r="E38" s="38" t="s">
        <v>13</v>
      </c>
      <c r="F38" s="39">
        <v>9008</v>
      </c>
      <c r="G38" s="40">
        <v>0.25</v>
      </c>
      <c r="H38" s="41">
        <f t="shared" si="1"/>
        <v>2252</v>
      </c>
      <c r="I38" s="50"/>
    </row>
    <row r="39" spans="1:9">
      <c r="A39" s="37"/>
      <c r="B39" s="37"/>
      <c r="C39" s="37"/>
      <c r="D39" s="49"/>
      <c r="E39" s="43" t="s">
        <v>14</v>
      </c>
      <c r="F39" s="39">
        <v>9008</v>
      </c>
      <c r="G39" s="36">
        <v>0.12</v>
      </c>
      <c r="H39" s="41">
        <f t="shared" si="1"/>
        <v>1080.96</v>
      </c>
      <c r="I39" s="50"/>
    </row>
    <row r="40" spans="1:9">
      <c r="A40" s="37"/>
      <c r="B40" s="37"/>
      <c r="C40" s="37"/>
      <c r="D40" s="49"/>
      <c r="E40" s="36" t="s">
        <v>15</v>
      </c>
      <c r="F40" s="39">
        <f>9008*2</f>
        <v>18016</v>
      </c>
      <c r="G40" s="36">
        <v>0.045</v>
      </c>
      <c r="H40" s="41">
        <f t="shared" si="1"/>
        <v>810.72</v>
      </c>
      <c r="I40" s="50"/>
    </row>
    <row r="41" spans="1:9">
      <c r="A41" s="37"/>
      <c r="B41" s="37"/>
      <c r="C41" s="37"/>
      <c r="D41" s="49"/>
      <c r="E41" s="37" t="s">
        <v>16</v>
      </c>
      <c r="F41" s="39">
        <v>9008</v>
      </c>
      <c r="G41" s="36">
        <v>0.15</v>
      </c>
      <c r="H41" s="41">
        <f t="shared" si="1"/>
        <v>1351.2</v>
      </c>
      <c r="I41" s="50"/>
    </row>
    <row r="42" spans="1:9">
      <c r="A42" s="37"/>
      <c r="B42" s="37"/>
      <c r="C42" s="37"/>
      <c r="D42" s="49"/>
      <c r="E42" s="36" t="s">
        <v>17</v>
      </c>
      <c r="F42" s="39">
        <f>9008*2</f>
        <v>18016</v>
      </c>
      <c r="G42" s="36">
        <v>0.045</v>
      </c>
      <c r="H42" s="41">
        <f t="shared" si="1"/>
        <v>810.72</v>
      </c>
      <c r="I42" s="50"/>
    </row>
    <row r="43" spans="1:9">
      <c r="E43" s="51" t="s">
        <v>40</v>
      </c>
      <c r="F43" s="52">
        <f>SUM(F3:F42)</f>
        <v>838150.82</v>
      </c>
      <c r="G43" s="52"/>
      <c r="H43" s="53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85" zoomScaleNormal="85" workbookViewId="0">
      <selection activeCell="I13" sqref="I13:I14"/>
    </sheetView>
  </sheetViews>
  <sheetFormatPr defaultColWidth="8.72727272727273" defaultRowHeight="14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</cols>
  <sheetData>
    <row r="1" ht="33" spans="1:9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9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</row>
    <row r="3" s="2" customFormat="1" ht="24" customHeight="1" spans="1:9">
      <c r="A3" s="13">
        <v>46007</v>
      </c>
      <c r="B3" s="14" t="s">
        <v>49</v>
      </c>
      <c r="C3" s="14" t="s">
        <v>50</v>
      </c>
      <c r="D3" s="15" t="s">
        <v>51</v>
      </c>
      <c r="E3" s="16" t="s">
        <v>52</v>
      </c>
      <c r="F3" s="14">
        <v>30019</v>
      </c>
      <c r="G3" s="17">
        <v>0.13</v>
      </c>
      <c r="H3" s="14">
        <f t="shared" ref="H3:H15" si="0">F3*G3</f>
        <v>3902.47</v>
      </c>
    </row>
    <row r="4" s="2" customFormat="1" ht="24" customHeight="1" spans="1:9">
      <c r="A4" s="14"/>
      <c r="B4" s="14"/>
      <c r="C4" s="14"/>
      <c r="D4" s="15"/>
      <c r="E4" s="16" t="s">
        <v>53</v>
      </c>
      <c r="F4" s="14">
        <v>30019</v>
      </c>
      <c r="G4" s="17">
        <v>0.15</v>
      </c>
      <c r="H4" s="14">
        <f t="shared" si="0"/>
        <v>4502.85</v>
      </c>
    </row>
    <row r="5" s="2" customFormat="1" ht="24" customHeight="1" spans="1:9">
      <c r="A5" s="14"/>
      <c r="B5" s="14"/>
      <c r="C5" s="14"/>
      <c r="D5" s="15"/>
      <c r="E5" s="16" t="s">
        <v>54</v>
      </c>
      <c r="F5" s="14">
        <v>30019</v>
      </c>
      <c r="G5" s="17">
        <v>0.25</v>
      </c>
      <c r="H5" s="14">
        <f t="shared" si="0"/>
        <v>7504.75</v>
      </c>
    </row>
    <row r="6" s="2" customFormat="1" ht="24" customHeight="1" spans="1:9">
      <c r="A6" s="14"/>
      <c r="B6" s="14"/>
      <c r="C6" s="14"/>
      <c r="D6" s="15"/>
      <c r="E6" s="16" t="s">
        <v>55</v>
      </c>
      <c r="F6" s="14">
        <v>30019</v>
      </c>
      <c r="G6" s="17"/>
      <c r="H6" s="14">
        <f t="shared" si="0"/>
        <v>0</v>
      </c>
    </row>
    <row r="7" s="2" customFormat="1" ht="24" customHeight="1" spans="1:9">
      <c r="A7" s="14"/>
      <c r="B7" s="14"/>
      <c r="C7" s="14"/>
      <c r="D7" s="15"/>
      <c r="E7" s="16" t="s">
        <v>56</v>
      </c>
      <c r="F7" s="14">
        <v>31220</v>
      </c>
      <c r="G7" s="17">
        <v>0.195</v>
      </c>
      <c r="H7" s="14">
        <f t="shared" si="0"/>
        <v>6087.9</v>
      </c>
    </row>
    <row r="8" s="2" customFormat="1" ht="24" customHeight="1" spans="1:9">
      <c r="A8" s="14"/>
      <c r="B8" s="14"/>
      <c r="C8" s="14"/>
      <c r="D8" s="15"/>
      <c r="E8" s="16" t="s">
        <v>57</v>
      </c>
      <c r="F8" s="14">
        <v>30</v>
      </c>
      <c r="G8" s="17">
        <v>0</v>
      </c>
      <c r="H8" s="14">
        <f t="shared" si="0"/>
        <v>0</v>
      </c>
    </row>
    <row r="9" s="2" customFormat="1" ht="24" customHeight="1" spans="1:9">
      <c r="A9" s="14"/>
      <c r="B9" s="14"/>
      <c r="C9" s="14"/>
      <c r="D9" s="15"/>
      <c r="E9" s="16" t="s">
        <v>58</v>
      </c>
      <c r="F9" s="14">
        <v>180114</v>
      </c>
      <c r="G9" s="17">
        <v>0.04</v>
      </c>
      <c r="H9" s="14">
        <f t="shared" si="0"/>
        <v>7204.56</v>
      </c>
    </row>
    <row r="10" s="2" customFormat="1" ht="24" customHeight="1" spans="1:9">
      <c r="A10" s="14"/>
      <c r="B10" s="14"/>
      <c r="C10" s="14"/>
      <c r="D10" s="15"/>
      <c r="E10" s="16" t="s">
        <v>59</v>
      </c>
      <c r="F10" s="14">
        <v>30019</v>
      </c>
      <c r="G10" s="17">
        <v>0.5</v>
      </c>
      <c r="H10" s="14">
        <f t="shared" si="0"/>
        <v>15009.5</v>
      </c>
    </row>
    <row r="11" s="2" customFormat="1" ht="24" customHeight="1" spans="1:9">
      <c r="A11" s="14"/>
      <c r="B11" s="14"/>
      <c r="C11" s="14"/>
      <c r="D11" s="15"/>
      <c r="E11" s="16" t="s">
        <v>60</v>
      </c>
      <c r="F11" s="14">
        <v>901</v>
      </c>
      <c r="G11" s="17">
        <v>0.5</v>
      </c>
      <c r="H11" s="14">
        <f t="shared" si="0"/>
        <v>450.5</v>
      </c>
    </row>
    <row r="12" s="2" customFormat="1" ht="24" customHeight="1" spans="1:9">
      <c r="A12" s="14"/>
      <c r="B12" s="14"/>
      <c r="C12" s="14"/>
      <c r="D12" s="15"/>
      <c r="E12" s="16" t="s">
        <v>61</v>
      </c>
      <c r="F12" s="18">
        <v>30</v>
      </c>
      <c r="G12" s="17">
        <v>0</v>
      </c>
      <c r="H12" s="14">
        <f t="shared" si="0"/>
        <v>0</v>
      </c>
    </row>
    <row r="13" s="3" customFormat="1" ht="24" customHeight="1" spans="1:9">
      <c r="A13" s="19">
        <v>46057</v>
      </c>
      <c r="B13" s="20" t="s">
        <v>49</v>
      </c>
      <c r="C13" s="20" t="s">
        <v>62</v>
      </c>
      <c r="D13" s="21" t="s">
        <v>63</v>
      </c>
      <c r="E13" s="16" t="s">
        <v>53</v>
      </c>
      <c r="F13" s="14">
        <v>300</v>
      </c>
      <c r="G13" s="17">
        <v>0.15</v>
      </c>
      <c r="H13" s="14">
        <v>45</v>
      </c>
      <c r="I13" s="22" t="s">
        <v>64</v>
      </c>
    </row>
    <row r="14" s="3" customFormat="1" ht="24" customHeight="1" spans="1:9">
      <c r="A14" s="19"/>
      <c r="B14" s="20"/>
      <c r="C14" s="20"/>
      <c r="D14" s="21"/>
      <c r="E14" s="16" t="s">
        <v>52</v>
      </c>
      <c r="F14" s="14">
        <v>100</v>
      </c>
      <c r="G14" s="17">
        <v>0.13</v>
      </c>
      <c r="H14" s="14">
        <v>13</v>
      </c>
      <c r="I14" s="22"/>
    </row>
    <row r="15" s="3" customFormat="1" ht="24" customHeight="1" spans="1:9">
      <c r="A15" s="23"/>
      <c r="B15" s="23"/>
      <c r="C15" s="23"/>
      <c r="D15" s="23"/>
      <c r="E15" s="23"/>
      <c r="F15" s="24" t="s">
        <v>40</v>
      </c>
      <c r="G15" s="24"/>
      <c r="H15" s="24">
        <f>SUM(H3:H14)</f>
        <v>44720.53</v>
      </c>
    </row>
    <row r="16" s="3" customFormat="1"/>
  </sheetData>
  <autoFilter xmlns:etc="http://www.wps.cn/officeDocument/2017/etCustomData" ref="A2:H15" etc:filterBottomFollowUsedRange="0">
    <extLst/>
  </autoFilter>
  <mergeCells count="13">
    <mergeCell ref="A1:H1"/>
    <mergeCell ref="A15:E15"/>
    <mergeCell ref="F15:G15"/>
    <mergeCell ref="A3:A12"/>
    <mergeCell ref="A13:A14"/>
    <mergeCell ref="B3:B12"/>
    <mergeCell ref="B13:B14"/>
    <mergeCell ref="C3:C12"/>
    <mergeCell ref="C13:C14"/>
    <mergeCell ref="D3:D12"/>
    <mergeCell ref="D13:D14"/>
    <mergeCell ref="G5:G6"/>
    <mergeCell ref="I13:I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2026-03-05T07:45:23Z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48F5793544FC497CB9CED1552502DAE7_13</vt:lpwstr>
  </property>
  <property fmtid="{D5CDD505-2E9C-101B-9397-08002B2CF9AE}" pid="4" name="CalculationRule">
    <vt:i4>0</vt:i4>
  </property>
</Properties>
</file>