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7" activeTab="12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6月人民币剩余金额 (2)" sheetId="49" r:id="rId13"/>
    <sheet name="7月人民币" sheetId="36" r:id="rId14"/>
    <sheet name="8月人民币 " sheetId="38" r:id="rId15"/>
    <sheet name="9月人民币" sheetId="39" r:id="rId16"/>
    <sheet name="10月人民币" sheetId="40" r:id="rId17"/>
    <sheet name="11月人民币 " sheetId="41" r:id="rId18"/>
    <sheet name="12月人民币" sheetId="42" r:id="rId19"/>
    <sheet name="2026年1月人民币 " sheetId="43" r:id="rId20"/>
    <sheet name="2026年3月人民币" sheetId="48" r:id="rId21"/>
    <sheet name="美金已付" sheetId="25" state="hidden" r:id="rId22"/>
    <sheet name="美金" sheetId="37" r:id="rId23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3" hidden="1">'7月人民币'!$A$1:$I$110</definedName>
    <definedName name="_xlnm._FilterDatabase" localSheetId="14" hidden="1">'8月人民币 '!$A$1:$I$71</definedName>
    <definedName name="_xlnm._FilterDatabase" localSheetId="15" hidden="1">'9月人民币'!$A$1:$I$65</definedName>
    <definedName name="_xlnm._FilterDatabase" localSheetId="16" hidden="1">'10月人民币'!$A$1:$I$47</definedName>
    <definedName name="_xlnm._FilterDatabase" localSheetId="17" hidden="1">'11月人民币 '!$A$1:$I$59</definedName>
    <definedName name="_xlnm._FilterDatabase" localSheetId="18" hidden="1">'12月人民币'!$A$1:$I$71</definedName>
    <definedName name="_xlnm._FilterDatabase" localSheetId="19" hidden="1">'2026年1月人民币 '!$A$1:$I$62</definedName>
    <definedName name="_xlnm._FilterDatabase" localSheetId="21" hidden="1">美金已付!$A$1:$I$71</definedName>
    <definedName name="_xlnm._FilterDatabase" localSheetId="22" hidden="1">美金!$A$1:$I$44</definedName>
    <definedName name="_xlnm._FilterDatabase" localSheetId="11" hidden="1">'6月人民币剩余金额'!$A$1:$I$28</definedName>
    <definedName name="_xlnm._FilterDatabase" localSheetId="20" hidden="1">'2026年3月人民币'!$A$1:$I$60</definedName>
    <definedName name="_xlnm._FilterDatabase" localSheetId="12" hidden="1">'6月人民币剩余金额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<sst xmlns="http://schemas.openxmlformats.org/spreadsheetml/2006/main" count="3262" uniqueCount="813">
  <si>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</si>
  <si>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</si>
  <si>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</si>
  <si>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</si>
  <si>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</si>
  <si>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</si>
  <si>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</si>
  <si>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</si>
  <si>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</si>
  <si>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</si>
  <si>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</si>
  <si>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</si>
  <si>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</si>
  <si>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</si>
  <si>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</si>
  <si>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</si>
  <si>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</si>
  <si>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</si>
  <si>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</si>
  <si>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</si>
  <si>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</si>
  <si>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</si>
  <si>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</si>
  <si>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</si>
  <si>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</si>
  <si>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</si>
  <si>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</si>
  <si>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</si>
  <si>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</si>
  <si>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</si>
  <si>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</si>
  <si>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</si>
  <si>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</si>
  <si>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</si>
  <si>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</si>
  <si>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</si>
  <si>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</si>
  <si>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</si>
  <si>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</si>
  <si>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</si>
  <si>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</si>
  <si>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</si>
  <si>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</si>
  <si>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</si>
  <si>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</si>
  <si>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</si>
  <si>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</si>
  <si>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</si>
  <si>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</si>
  <si>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</si>
  <si>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</si>
  <si>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</si>
  <si>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</si>
  <si>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</si>
  <si>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</si>
  <si>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</si>
  <si>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</si>
  <si>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</si>
  <si>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</si>
  <si>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</si>
  <si>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</si>
  <si>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</si>
  <si>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</si>
  <si>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</si>
  <si>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</si>
  <si>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</si>
  <si>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</si>
  <si>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</si>
  <si>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</si>
  <si>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</si>
  <si>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</si>
  <si>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</si>
  <si>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</si>
  <si>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</si>
  <si>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</si>
  <si>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</si>
  <si>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</si>
  <si>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</si>
  <si>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</si>
  <si>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</si>
  <si>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</si>
  <si>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</si>
  <si>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</si>
  <si>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</si>
  <si>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</si>
  <si>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</si>
  <si>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</si>
  <si>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</si>
  <si>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</si>
  <si>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</si>
  <si>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</si>
  <si>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</si>
  <si>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</si>
  <si>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</si>
  <si>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</si>
  <si>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</si>
  <si>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</si>
  <si>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</si>
  <si>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</si>
  <si>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</si>
  <si>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</si>
  <si>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</si>
  <si>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</si>
  <si>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</si>
  <si>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</si>
  <si>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</si>
  <si>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</si>
  <si>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</si>
  <si>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</si>
  <si>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</si>
  <si>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</si>
  <si>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</si>
  <si>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</si>
  <si>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</si>
  <si>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</si>
  <si>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</si>
  <si>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</si>
  <si>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</si>
  <si>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</si>
  <si>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</si>
  <si>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</si>
  <si>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</si>
  <si>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</si>
  <si>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</si>
  <si>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</si>
  <si>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</si>
  <si>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</si>
  <si>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</si>
  <si>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</si>
  <si>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</si>
  <si>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</si>
  <si>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</si>
  <si>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</si>
  <si>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</si>
  <si>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</si>
  <si>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</si>
  <si>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</si>
  <si>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</si>
  <si>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</si>
  <si>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</si>
  <si>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</si>
  <si>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</si>
  <si>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</si>
  <si>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</si>
  <si>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</si>
  <si>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</si>
  <si>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</si>
  <si>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</si>
  <si>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</si>
  <si>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</si>
  <si>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</si>
  <si>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</si>
  <si>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</si>
  <si>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</si>
  <si>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</si>
  <si>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</si>
  <si>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</si>
  <si>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</si>
  <si>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</si>
  <si>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</si>
  <si>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</si>
  <si>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</si>
  <si>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</si>
  <si>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</si>
  <si>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</si>
  <si>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</si>
  <si>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</si>
  <si>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</si>
  <si>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</si>
  <si>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</si>
  <si>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</si>
  <si>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</si>
  <si>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</si>
  <si>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</si>
  <si>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</si>
  <si>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</si>
  <si>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</si>
  <si>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</si>
  <si>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</si>
  <si>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</si>
  <si>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</si>
  <si>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</si>
  <si>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</si>
  <si>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</si>
  <si>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</si>
  <si>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</si>
  <si>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</si>
  <si>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</si>
  <si>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</si>
  <si>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</si>
  <si>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</si>
  <si>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</si>
  <si>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</si>
  <si>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</si>
  <si>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</si>
  <si>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</si>
  <si>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</si>
  <si>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</si>
  <si>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</si>
  <si>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</si>
  <si>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</si>
  <si>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</si>
  <si>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</si>
  <si>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</si>
  <si>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</si>
  <si>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</si>
  <si>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</si>
  <si>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</si>
  <si>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</si>
  <si>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</si>
  <si>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</si>
  <si>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</si>
  <si>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</si>
  <si>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</si>
  <si>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</si>
  <si>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</si>
  <si>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</si>
  <si>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</si>
  <si>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</si>
  <si>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</si>
  <si>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</si>
  <si>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</si>
  <si>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</si>
  <si>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</si>
  <si>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</si>
  <si>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</si>
  <si>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</si>
  <si>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</si>
  <si>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</si>
  <si>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</si>
  <si>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</si>
  <si>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</si>
  <si>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</si>
  <si>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</si>
  <si>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</si>
  <si>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</si>
  <si>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</si>
  <si>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</si>
  <si>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</si>
  <si>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</si>
  <si>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</si>
  <si>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</si>
  <si>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</si>
  <si>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</si>
  <si>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</si>
  <si>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</si>
  <si>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</si>
  <si>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</si>
  <si>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</si>
  <si>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</si>
  <si>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</si>
  <si>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</si>
  <si>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</si>
  <si>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</si>
  <si>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</si>
  <si>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</si>
  <si>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</si>
  <si>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</si>
  <si>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</si>
  <si>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</si>
  <si>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</si>
  <si>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</si>
  <si>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</si>
  <si>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</si>
  <si>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</si>
  <si>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</si>
  <si>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</si>
  <si>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</si>
  <si>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</si>
  <si>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</si>
  <si>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</si>
  <si>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</si>
  <si>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</si>
  <si>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</si>
  <si>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</si>
  <si>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</si>
  <si>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</si>
  <si>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</si>
  <si>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</si>
  <si>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</si>
  <si>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</si>
  <si>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</si>
  <si>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</si>
  <si>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</si>
  <si>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</si>
  <si>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</si>
  <si>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</si>
  <si>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</si>
  <si>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</si>
  <si>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</si>
  <si>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</si>
  <si>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</si>
  <si>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</si>
  <si>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</si>
  <si>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</si>
  <si>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</si>
  <si>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</si>
  <si>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</si>
  <si>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</si>
  <si>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</si>
  <si>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</si>
  <si>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</si>
  <si>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</si>
  <si>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</si>
  <si>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</si>
  <si>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</si>
  <si>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</si>
  <si>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</si>
  <si>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</si>
  <si>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</si>
  <si>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</si>
  <si>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</si>
  <si>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</si>
  <si>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</si>
  <si>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</si>
  <si>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</si>
  <si>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</si>
  <si>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</si>
  <si>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</si>
  <si>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</si>
  <si>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</si>
  <si>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</si>
  <si>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</si>
  <si>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</si>
  <si>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</si>
  <si>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</si>
  <si>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</si>
  <si>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</si>
  <si>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</si>
  <si>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</si>
  <si>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</si>
  <si>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</si>
  <si>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</si>
  <si>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</si>
  <si>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</si>
  <si>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</si>
  <si>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</si>
  <si>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</si>
  <si>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</si>
  <si>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</si>
  <si>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</si>
  <si>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</si>
  <si>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</si>
  <si>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</si>
  <si>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</si>
  <si>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</si>
  <si>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</si>
  <si>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</si>
  <si>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</si>
  <si>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</si>
  <si>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</si>
  <si>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</si>
  <si>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</si>
  <si>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</si>
  <si>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</si>
  <si>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</si>
  <si>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</si>
  <si>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</si>
  <si>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</si>
  <si>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</si>
  <si>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</si>
  <si>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</si>
  <si>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</si>
  <si>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</si>
  <si>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</si>
  <si>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</si>
  <si>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</si>
  <si>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</si>
  <si>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</si>
  <si>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</si>
  <si>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</si>
  <si>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</si>
  <si>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</si>
  <si>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</si>
  <si>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</si>
  <si>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</si>
  <si>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</si>
  <si>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</si>
  <si>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</si>
  <si>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</si>
  <si>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</si>
  <si>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</si>
  <si>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</si>
  <si>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</si>
  <si>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</si>
  <si>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</si>
  <si>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</si>
  <si>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</si>
  <si>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</si>
  <si>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</si>
  <si>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</si>
  <si>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</si>
  <si>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</si>
  <si>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</si>
  <si>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</si>
  <si>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</si>
  <si>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</si>
  <si>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t>3/26开票申请15400.69</t>
  </si>
  <si>
    <t>绍兴市笑吟吟进出口有限公司</t>
  </si>
  <si>
    <t>100%涤纶</t>
  </si>
  <si>
    <t>5.5M*11.8CM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</si>
  <si>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</si>
  <si>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</si>
  <si>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</si>
  <si>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</si>
  <si>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</si>
  <si>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</si>
  <si>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</si>
  <si>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</si>
  <si>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</si>
  <si>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</si>
  <si>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</si>
  <si>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</si>
  <si>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</si>
  <si>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</si>
  <si>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</si>
  <si>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</si>
  <si>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</si>
  <si>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</si>
  <si>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</si>
  <si>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</si>
  <si>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</si>
  <si>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</si>
  <si>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</si>
  <si>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</si>
  <si>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</si>
  <si>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</si>
  <si>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</si>
  <si>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</si>
  <si>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</si>
  <si>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</si>
  <si>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</si>
  <si>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</si>
  <si>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</si>
  <si>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</si>
  <si>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</si>
  <si>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</si>
  <si>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</si>
  <si>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</si>
  <si>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</si>
  <si>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</si>
  <si>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</si>
  <si>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</si>
  <si>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</si>
  <si>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</si>
  <si>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</si>
  <si>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</si>
  <si>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</si>
  <si>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</si>
  <si>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</si>
  <si>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</si>
  <si>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</si>
  <si>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</si>
  <si>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</si>
  <si>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</si>
  <si>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</si>
  <si>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</si>
  <si>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</si>
  <si>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</si>
  <si>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</si>
  <si>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</si>
  <si>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8月</t>
  </si>
  <si>
    <t>9月</t>
  </si>
  <si>
    <t>10月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</si>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</sst>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58" fontId="11" fillId="6" borderId="7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58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58" fontId="11" fillId="6" borderId="11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8" fontId="13" fillId="0" borderId="11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58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6" xfId="0" applyNumberFormat="1" applyFont="1" applyFill="1" applyBorder="1" applyAlignment="1">
      <alignment horizontal="center" vertical="center" wrapText="1"/>
    </xf>
    <xf numFmtId="8" fontId="15" fillId="6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80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80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80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80">
        <f t="shared" si="0"/>
        <v>3150</v>
      </c>
    </row>
    <row r="7" spans="1:9">
      <c r="A7" s="19">
        <v>45577</v>
      </c>
      <c r="B7" s="34" t="s">
        <v>10</v>
      </c>
      <c r="C7" s="195" t="s">
        <v>18</v>
      </c>
      <c r="D7" s="196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80">
        <f t="shared" si="0"/>
        <v>9855.04</v>
      </c>
    </row>
    <row r="8" spans="1:9">
      <c r="A8" s="19"/>
      <c r="B8" s="40"/>
      <c r="C8" s="40"/>
      <c r="D8" s="197"/>
      <c r="E8" s="14"/>
      <c r="F8" s="16" t="s">
        <v>15</v>
      </c>
      <c r="G8" s="52">
        <v>42848</v>
      </c>
      <c r="H8" s="16">
        <v>0.08</v>
      </c>
      <c r="I8" s="180">
        <f t="shared" si="0"/>
        <v>3427.84</v>
      </c>
    </row>
    <row r="9" spans="1:9">
      <c r="A9" s="19"/>
      <c r="B9" s="40"/>
      <c r="C9" s="40"/>
      <c r="D9" s="197"/>
      <c r="E9" s="14"/>
      <c r="F9" s="16" t="s">
        <v>21</v>
      </c>
      <c r="G9" s="52">
        <f>42848*4</f>
        <v>171392</v>
      </c>
      <c r="H9" s="16">
        <v>0.04</v>
      </c>
      <c r="I9" s="180">
        <f t="shared" si="0"/>
        <v>6855.68</v>
      </c>
    </row>
    <row r="10" ht="28" spans="1:9">
      <c r="A10" s="19"/>
      <c r="B10" s="40"/>
      <c r="C10" s="40"/>
      <c r="D10" s="197"/>
      <c r="E10" s="14"/>
      <c r="F10" s="14" t="s">
        <v>22</v>
      </c>
      <c r="G10" s="52">
        <v>42848</v>
      </c>
      <c r="H10" s="16">
        <v>0.095</v>
      </c>
      <c r="I10" s="180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80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80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80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80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80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80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80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80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80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80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80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80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80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80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80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80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80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80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80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80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80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80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80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80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80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80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80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80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80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80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80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80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80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80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80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80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98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80">
        <f t="shared" si="0"/>
        <v>3622.5</v>
      </c>
    </row>
    <row r="48" spans="1:9">
      <c r="A48" s="19"/>
      <c r="B48" s="17"/>
      <c r="C48" s="17"/>
      <c r="D48" s="198"/>
      <c r="E48" s="14"/>
      <c r="F48" s="16" t="s">
        <v>15</v>
      </c>
      <c r="G48" s="16">
        <v>15750</v>
      </c>
      <c r="H48" s="16">
        <v>0.08</v>
      </c>
      <c r="I48" s="180">
        <f t="shared" si="0"/>
        <v>1260</v>
      </c>
    </row>
    <row r="49" spans="1:9">
      <c r="A49" s="19"/>
      <c r="B49" s="17"/>
      <c r="C49" s="17"/>
      <c r="D49" s="198"/>
      <c r="E49" s="14"/>
      <c r="F49" s="16" t="s">
        <v>16</v>
      </c>
      <c r="G49" s="16">
        <f>15750*4</f>
        <v>63000</v>
      </c>
      <c r="H49" s="16">
        <v>0.04</v>
      </c>
      <c r="I49" s="180">
        <f t="shared" si="0"/>
        <v>2520</v>
      </c>
    </row>
    <row r="50" spans="1:9">
      <c r="A50" s="19"/>
      <c r="B50" s="17"/>
      <c r="C50" s="17"/>
      <c r="D50" s="198"/>
      <c r="E50" s="14"/>
      <c r="F50" s="14" t="s">
        <v>17</v>
      </c>
      <c r="G50" s="16">
        <v>15750</v>
      </c>
      <c r="H50" s="16">
        <v>0.12</v>
      </c>
      <c r="I50" s="180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80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80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80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80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80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80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80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80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80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80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80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80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80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80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80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80">
        <f t="shared" si="0"/>
        <v>9878.4</v>
      </c>
    </row>
    <row r="67" spans="1:10">
      <c r="A67" s="178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80">
        <f>G67*H67</f>
        <v>8452.5</v>
      </c>
    </row>
    <row r="68" spans="1:10">
      <c r="A68" s="181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80">
        <f>G68*H68</f>
        <v>2940</v>
      </c>
    </row>
    <row r="69" spans="1:10">
      <c r="A69" s="181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80">
        <f>G69*H69</f>
        <v>7350</v>
      </c>
    </row>
    <row r="70" spans="1:10">
      <c r="A70" s="183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80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9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8" t="s">
        <v>68</v>
      </c>
    </row>
    <row r="75" spans="1:10">
      <c r="I75" s="200">
        <f>I73+I74</f>
        <v>53181.96</v>
      </c>
      <c r="J75" s="188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3" t="s">
        <v>10</v>
      </c>
      <c r="C3" s="124" t="s">
        <v>330</v>
      </c>
      <c r="D3" s="125" t="s">
        <v>331</v>
      </c>
      <c r="E3" s="126" t="s">
        <v>332</v>
      </c>
      <c r="F3" s="14" t="s">
        <v>14</v>
      </c>
      <c r="G3" s="12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28"/>
      <c r="C4" s="129"/>
      <c r="D4" s="130"/>
      <c r="E4" s="131"/>
      <c r="F4" s="14" t="s">
        <v>163</v>
      </c>
      <c r="G4" s="12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28"/>
      <c r="C5" s="129"/>
      <c r="D5" s="130"/>
      <c r="E5" s="131"/>
      <c r="F5" s="16" t="s">
        <v>15</v>
      </c>
      <c r="G5" s="127">
        <v>15750</v>
      </c>
      <c r="H5" s="17">
        <v>0.08</v>
      </c>
      <c r="I5" s="102">
        <f t="shared" si="0"/>
        <v>1260</v>
      </c>
    </row>
    <row r="6" customHeight="1" spans="1:9">
      <c r="A6" s="39"/>
      <c r="B6" s="132"/>
      <c r="C6" s="133"/>
      <c r="D6" s="134"/>
      <c r="E6" s="131"/>
      <c r="F6" s="14" t="s">
        <v>14</v>
      </c>
      <c r="G6" s="12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32"/>
      <c r="C7" s="133"/>
      <c r="D7" s="134"/>
      <c r="E7" s="131"/>
      <c r="F7" s="16" t="s">
        <v>15</v>
      </c>
      <c r="G7" s="12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35"/>
      <c r="C9" s="136"/>
      <c r="D9" s="137"/>
      <c r="E9" s="138"/>
      <c r="F9" s="14" t="s">
        <v>308</v>
      </c>
      <c r="G9" s="12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3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3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3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39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22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22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22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22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22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04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1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1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</row>
    <row r="94" customHeight="1" spans="1:11">
      <c r="A94" s="141">
        <v>1</v>
      </c>
      <c r="B94" s="142">
        <v>46065</v>
      </c>
      <c r="C94" s="143" t="s">
        <v>155</v>
      </c>
      <c r="D94" s="143" t="s">
        <v>156</v>
      </c>
      <c r="E94" s="143" t="s">
        <v>157</v>
      </c>
      <c r="F94" s="143"/>
      <c r="G94" s="143" t="s">
        <v>325</v>
      </c>
      <c r="H94" s="143">
        <v>11720</v>
      </c>
      <c r="I94" s="144">
        <v>8555.6</v>
      </c>
      <c r="J94" s="145" t="s">
        <v>386</v>
      </c>
      <c r="K94" s="95">
        <v>2812.8</v>
      </c>
    </row>
    <row r="95" customHeight="1" spans="1:11">
      <c r="A95" s="146"/>
      <c r="B95" s="147"/>
      <c r="C95" s="148"/>
      <c r="D95" s="148"/>
      <c r="E95" s="148" t="s">
        <v>159</v>
      </c>
      <c r="F95" s="148"/>
      <c r="G95" s="148" t="s">
        <v>326</v>
      </c>
      <c r="H95" s="143">
        <v>11720</v>
      </c>
      <c r="I95" s="149"/>
      <c r="J95" s="150"/>
      <c r="K95" s="95">
        <v>2344</v>
      </c>
    </row>
    <row r="96" customHeight="1" spans="1:11">
      <c r="A96" s="146"/>
      <c r="B96" s="147"/>
      <c r="C96" s="148"/>
      <c r="D96" s="148"/>
      <c r="E96" s="148" t="s">
        <v>387</v>
      </c>
      <c r="F96" s="148"/>
      <c r="G96" s="148" t="s">
        <v>326</v>
      </c>
      <c r="H96" s="143">
        <v>11720</v>
      </c>
      <c r="I96" s="149"/>
      <c r="J96" s="151"/>
      <c r="K96" s="95">
        <v>3398.8</v>
      </c>
    </row>
    <row r="97" customHeight="1" spans="1:13">
      <c r="A97" s="141">
        <v>1</v>
      </c>
      <c r="B97" s="142">
        <v>46065</v>
      </c>
      <c r="C97" s="143" t="s">
        <v>155</v>
      </c>
      <c r="D97" s="143" t="s">
        <v>156</v>
      </c>
      <c r="E97" s="143" t="s">
        <v>157</v>
      </c>
      <c r="F97" s="143"/>
      <c r="G97" s="143" t="s">
        <v>325</v>
      </c>
      <c r="H97" s="143">
        <v>12042</v>
      </c>
      <c r="I97" s="144">
        <v>8790.66</v>
      </c>
      <c r="J97" s="145" t="s">
        <v>388</v>
      </c>
      <c r="K97" s="95">
        <v>2890.08</v>
      </c>
    </row>
    <row r="98" customHeight="1" spans="1:13">
      <c r="A98" s="146"/>
      <c r="B98" s="147"/>
      <c r="C98" s="148"/>
      <c r="D98" s="148"/>
      <c r="E98" s="148" t="s">
        <v>159</v>
      </c>
      <c r="F98" s="148"/>
      <c r="G98" s="148" t="s">
        <v>326</v>
      </c>
      <c r="H98" s="143">
        <v>12042</v>
      </c>
      <c r="I98" s="149"/>
      <c r="J98" s="150"/>
      <c r="K98" s="95">
        <v>2408.4</v>
      </c>
    </row>
    <row r="99" customHeight="1" spans="1:13">
      <c r="A99" s="146"/>
      <c r="B99" s="147"/>
      <c r="C99" s="148"/>
      <c r="D99" s="148"/>
      <c r="E99" s="148" t="s">
        <v>387</v>
      </c>
      <c r="F99" s="148"/>
      <c r="G99" s="148" t="s">
        <v>326</v>
      </c>
      <c r="H99" s="143">
        <v>12042</v>
      </c>
      <c r="I99" s="149"/>
      <c r="J99" s="151"/>
      <c r="K99" s="95">
        <v>3492.18</v>
      </c>
    </row>
    <row r="100" customHeight="1" spans="1:13">
      <c r="A100" s="141">
        <v>1</v>
      </c>
      <c r="B100" s="142">
        <v>46065</v>
      </c>
      <c r="C100" s="143" t="s">
        <v>155</v>
      </c>
      <c r="D100" s="143" t="s">
        <v>156</v>
      </c>
      <c r="E100" s="143" t="s">
        <v>157</v>
      </c>
      <c r="F100" s="143"/>
      <c r="G100" s="143" t="s">
        <v>325</v>
      </c>
      <c r="H100" s="143">
        <v>24960</v>
      </c>
      <c r="I100" s="144">
        <v>31449.6</v>
      </c>
      <c r="J100" s="145" t="s">
        <v>389</v>
      </c>
      <c r="K100" s="95">
        <v>4742.4</v>
      </c>
    </row>
    <row r="101" customHeight="1" spans="1:13">
      <c r="A101" s="146"/>
      <c r="B101" s="147"/>
      <c r="C101" s="148"/>
      <c r="D101" s="148"/>
      <c r="E101" s="148" t="s">
        <v>159</v>
      </c>
      <c r="F101" s="148"/>
      <c r="G101" s="148" t="s">
        <v>326</v>
      </c>
      <c r="H101" s="143">
        <v>24960</v>
      </c>
      <c r="I101" s="149"/>
      <c r="J101" s="150"/>
      <c r="K101" s="95">
        <v>4992</v>
      </c>
    </row>
    <row r="102" customHeight="1" spans="1:13">
      <c r="A102" s="146"/>
      <c r="B102" s="147"/>
      <c r="C102" s="148"/>
      <c r="D102" s="148"/>
      <c r="E102" s="148" t="s">
        <v>387</v>
      </c>
      <c r="F102" s="148"/>
      <c r="G102" s="148" t="s">
        <v>326</v>
      </c>
      <c r="H102" s="143">
        <v>24960</v>
      </c>
      <c r="I102" s="149"/>
      <c r="J102" s="150"/>
      <c r="K102" s="95">
        <v>7238.4</v>
      </c>
    </row>
    <row r="103" customHeight="1" spans="1:13">
      <c r="A103" s="146"/>
      <c r="B103" s="147"/>
      <c r="C103" s="148"/>
      <c r="D103" s="148"/>
      <c r="E103" s="148" t="s">
        <v>390</v>
      </c>
      <c r="F103" s="148"/>
      <c r="G103" s="143" t="s">
        <v>325</v>
      </c>
      <c r="H103" s="143">
        <v>24960</v>
      </c>
      <c r="I103" s="149"/>
      <c r="J103" s="151"/>
      <c r="K103" s="95">
        <v>14476.8</v>
      </c>
    </row>
    <row r="104" customHeight="1" spans="1:13">
      <c r="A104" s="141">
        <v>1</v>
      </c>
      <c r="B104" s="142">
        <v>46065</v>
      </c>
      <c r="C104" s="143" t="s">
        <v>155</v>
      </c>
      <c r="D104" s="143" t="s">
        <v>156</v>
      </c>
      <c r="E104" s="143" t="s">
        <v>157</v>
      </c>
      <c r="F104" s="143"/>
      <c r="G104" s="143" t="s">
        <v>325</v>
      </c>
      <c r="H104" s="143">
        <v>27268</v>
      </c>
      <c r="I104" s="144">
        <v>20660.82</v>
      </c>
      <c r="J104" s="143"/>
      <c r="K104" s="95">
        <v>2851.08</v>
      </c>
      <c r="M104" s="1">
        <v>136386.4</v>
      </c>
    </row>
    <row r="105" customHeight="1" spans="1:13">
      <c r="A105" s="146"/>
      <c r="B105" s="147"/>
      <c r="C105" s="148"/>
      <c r="D105" s="148"/>
      <c r="E105" s="148" t="s">
        <v>159</v>
      </c>
      <c r="F105" s="148"/>
      <c r="G105" s="148" t="s">
        <v>326</v>
      </c>
      <c r="H105" s="143">
        <v>27268</v>
      </c>
      <c r="I105" s="149"/>
      <c r="J105" s="148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46"/>
      <c r="B106" s="147"/>
      <c r="C106" s="148"/>
      <c r="D106" s="148"/>
      <c r="E106" s="148" t="s">
        <v>160</v>
      </c>
      <c r="F106" s="148"/>
      <c r="G106" s="148" t="s">
        <v>326</v>
      </c>
      <c r="H106" s="143">
        <v>27268</v>
      </c>
      <c r="I106" s="149"/>
      <c r="J106" s="148"/>
      <c r="K106" s="95">
        <v>12107.58</v>
      </c>
    </row>
    <row r="107" customHeight="1" spans="1:13">
      <c r="A107" s="141">
        <v>1</v>
      </c>
      <c r="B107" s="142">
        <v>46065</v>
      </c>
      <c r="C107" s="143" t="s">
        <v>155</v>
      </c>
      <c r="D107" s="143" t="s">
        <v>156</v>
      </c>
      <c r="E107" s="143" t="s">
        <v>157</v>
      </c>
      <c r="F107" s="143"/>
      <c r="G107" s="143" t="s">
        <v>325</v>
      </c>
      <c r="H107" s="143">
        <v>175606</v>
      </c>
      <c r="I107" s="144">
        <v>67190.49</v>
      </c>
      <c r="J107" s="143"/>
      <c r="K107" s="95">
        <v>18360.97</v>
      </c>
    </row>
    <row r="108" customHeight="1" spans="1:13">
      <c r="A108" s="146"/>
      <c r="B108" s="147"/>
      <c r="C108" s="148"/>
      <c r="D108" s="148"/>
      <c r="E108" s="148" t="s">
        <v>159</v>
      </c>
      <c r="F108" s="148"/>
      <c r="G108" s="148" t="s">
        <v>326</v>
      </c>
      <c r="H108" s="143">
        <v>175606</v>
      </c>
      <c r="I108" s="149"/>
      <c r="J108" s="148"/>
      <c r="K108" s="95">
        <v>36721.94</v>
      </c>
    </row>
    <row r="109" customHeight="1" spans="1:13">
      <c r="A109" s="146"/>
      <c r="B109" s="147"/>
      <c r="C109" s="148"/>
      <c r="D109" s="148"/>
      <c r="E109" s="148" t="s">
        <v>160</v>
      </c>
      <c r="F109" s="148"/>
      <c r="G109" s="148" t="s">
        <v>326</v>
      </c>
      <c r="H109" s="148">
        <v>44568</v>
      </c>
      <c r="I109" s="149"/>
      <c r="J109" s="148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3" t="s">
        <v>10</v>
      </c>
      <c r="C3" s="124" t="s">
        <v>330</v>
      </c>
      <c r="D3" s="125" t="s">
        <v>331</v>
      </c>
      <c r="E3" s="126" t="s">
        <v>332</v>
      </c>
      <c r="F3" s="14" t="s">
        <v>14</v>
      </c>
      <c r="G3" s="12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28"/>
      <c r="C4" s="129"/>
      <c r="D4" s="130"/>
      <c r="E4" s="131"/>
      <c r="F4" s="14" t="s">
        <v>163</v>
      </c>
      <c r="G4" s="12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28"/>
      <c r="C5" s="129"/>
      <c r="D5" s="130"/>
      <c r="E5" s="131"/>
      <c r="F5" s="16" t="s">
        <v>15</v>
      </c>
      <c r="G5" s="127">
        <v>15750</v>
      </c>
      <c r="H5" s="17">
        <v>0.08</v>
      </c>
      <c r="I5" s="102">
        <f t="shared" si="0"/>
        <v>1260</v>
      </c>
    </row>
    <row r="6" customHeight="1" spans="1:9">
      <c r="A6" s="39"/>
      <c r="B6" s="132"/>
      <c r="C6" s="133"/>
      <c r="D6" s="134"/>
      <c r="E6" s="131"/>
      <c r="F6" s="14" t="s">
        <v>14</v>
      </c>
      <c r="G6" s="12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32"/>
      <c r="C7" s="133"/>
      <c r="D7" s="134"/>
      <c r="E7" s="131"/>
      <c r="F7" s="16" t="s">
        <v>15</v>
      </c>
      <c r="G7" s="12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35"/>
      <c r="C9" s="136"/>
      <c r="D9" s="137"/>
      <c r="E9" s="138"/>
      <c r="F9" s="14" t="s">
        <v>308</v>
      </c>
      <c r="G9" s="12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3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3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3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39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2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2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40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40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40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40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40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40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2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2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2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04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1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1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</row>
    <row r="94" customHeight="1" spans="1:11">
      <c r="A94" s="141">
        <v>1</v>
      </c>
      <c r="B94" s="142">
        <v>46081</v>
      </c>
      <c r="C94" s="143" t="s">
        <v>155</v>
      </c>
      <c r="D94" s="143" t="s">
        <v>156</v>
      </c>
      <c r="E94" s="143" t="s">
        <v>157</v>
      </c>
      <c r="F94" s="143"/>
      <c r="G94" s="143" t="s">
        <v>325</v>
      </c>
      <c r="H94" s="143">
        <v>21258</v>
      </c>
      <c r="I94" s="144">
        <v>15518.34</v>
      </c>
      <c r="J94" s="145" t="s">
        <v>392</v>
      </c>
      <c r="K94" s="95">
        <v>5101.92</v>
      </c>
    </row>
    <row r="95" customHeight="1" spans="1:11">
      <c r="A95" s="146"/>
      <c r="B95" s="147"/>
      <c r="C95" s="148"/>
      <c r="D95" s="148"/>
      <c r="E95" s="148" t="s">
        <v>159</v>
      </c>
      <c r="F95" s="148"/>
      <c r="G95" s="148" t="s">
        <v>326</v>
      </c>
      <c r="H95" s="143">
        <v>21258</v>
      </c>
      <c r="I95" s="149"/>
      <c r="J95" s="150"/>
      <c r="K95" s="95">
        <v>4251.6</v>
      </c>
    </row>
    <row r="96" customHeight="1" spans="1:11">
      <c r="A96" s="146"/>
      <c r="B96" s="147"/>
      <c r="C96" s="148"/>
      <c r="D96" s="148"/>
      <c r="E96" s="148" t="s">
        <v>387</v>
      </c>
      <c r="F96" s="148"/>
      <c r="G96" s="148" t="s">
        <v>326</v>
      </c>
      <c r="H96" s="143">
        <v>21258</v>
      </c>
      <c r="I96" s="149"/>
      <c r="J96" s="151"/>
      <c r="K96" s="95">
        <v>6164.82</v>
      </c>
    </row>
    <row r="97" customHeight="1" spans="1:11">
      <c r="A97" s="141">
        <v>1</v>
      </c>
      <c r="B97" s="142">
        <v>46081</v>
      </c>
      <c r="C97" s="143" t="s">
        <v>155</v>
      </c>
      <c r="D97" s="143" t="s">
        <v>156</v>
      </c>
      <c r="E97" s="143" t="s">
        <v>157</v>
      </c>
      <c r="F97" s="143"/>
      <c r="G97" s="143" t="s">
        <v>325</v>
      </c>
      <c r="H97" s="143">
        <v>21466</v>
      </c>
      <c r="I97" s="144">
        <v>15670.18</v>
      </c>
      <c r="J97" s="145" t="s">
        <v>393</v>
      </c>
      <c r="K97" s="95">
        <v>5151.84</v>
      </c>
    </row>
    <row r="98" customHeight="1" spans="1:11">
      <c r="A98" s="146"/>
      <c r="B98" s="147"/>
      <c r="C98" s="148"/>
      <c r="D98" s="148"/>
      <c r="E98" s="148" t="s">
        <v>159</v>
      </c>
      <c r="F98" s="148"/>
      <c r="G98" s="148" t="s">
        <v>326</v>
      </c>
      <c r="H98" s="143">
        <v>21466</v>
      </c>
      <c r="I98" s="149"/>
      <c r="J98" s="150"/>
      <c r="K98" s="95">
        <v>4293.2</v>
      </c>
    </row>
    <row r="99" customHeight="1" spans="1:11">
      <c r="A99" s="146"/>
      <c r="B99" s="147"/>
      <c r="C99" s="148"/>
      <c r="D99" s="148"/>
      <c r="E99" s="148" t="s">
        <v>387</v>
      </c>
      <c r="F99" s="148"/>
      <c r="G99" s="148" t="s">
        <v>326</v>
      </c>
      <c r="H99" s="143">
        <v>21466</v>
      </c>
      <c r="I99" s="149"/>
      <c r="J99" s="151"/>
      <c r="K99" s="95">
        <v>6225.14</v>
      </c>
    </row>
    <row r="100" customHeight="1" spans="1:11">
      <c r="A100" s="141">
        <v>1</v>
      </c>
      <c r="B100" s="142">
        <v>46065</v>
      </c>
      <c r="C100" s="143" t="s">
        <v>155</v>
      </c>
      <c r="D100" s="143" t="s">
        <v>156</v>
      </c>
      <c r="E100" s="143" t="s">
        <v>157</v>
      </c>
      <c r="F100" s="143"/>
      <c r="G100" s="143" t="s">
        <v>325</v>
      </c>
      <c r="H100" s="143">
        <v>16639</v>
      </c>
      <c r="I100" s="144">
        <v>20299.58</v>
      </c>
      <c r="J100" s="145" t="s">
        <v>394</v>
      </c>
      <c r="K100" s="95">
        <v>3161.41</v>
      </c>
    </row>
    <row r="101" customHeight="1" spans="1:11">
      <c r="A101" s="146"/>
      <c r="B101" s="147"/>
      <c r="C101" s="148"/>
      <c r="D101" s="148"/>
      <c r="E101" s="148" t="s">
        <v>159</v>
      </c>
      <c r="F101" s="148"/>
      <c r="G101" s="148" t="s">
        <v>326</v>
      </c>
      <c r="H101" s="143">
        <v>16639</v>
      </c>
      <c r="I101" s="149"/>
      <c r="J101" s="150"/>
      <c r="K101" s="95">
        <v>2662.24</v>
      </c>
    </row>
    <row r="102" customHeight="1" spans="1:11">
      <c r="A102" s="146"/>
      <c r="B102" s="147"/>
      <c r="C102" s="148"/>
      <c r="D102" s="148"/>
      <c r="E102" s="148" t="s">
        <v>387</v>
      </c>
      <c r="F102" s="148"/>
      <c r="G102" s="148" t="s">
        <v>326</v>
      </c>
      <c r="H102" s="143">
        <v>16639</v>
      </c>
      <c r="I102" s="149"/>
      <c r="J102" s="150"/>
      <c r="K102" s="95">
        <v>4825.31</v>
      </c>
    </row>
    <row r="103" customHeight="1" spans="1:11">
      <c r="A103" s="146"/>
      <c r="B103" s="147"/>
      <c r="C103" s="148"/>
      <c r="D103" s="148"/>
      <c r="E103" s="148" t="s">
        <v>390</v>
      </c>
      <c r="F103" s="148"/>
      <c r="G103" s="143" t="s">
        <v>325</v>
      </c>
      <c r="H103" s="143">
        <v>16639</v>
      </c>
      <c r="I103" s="149"/>
      <c r="J103" s="151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0" workbookViewId="0">
      <selection activeCell="F65" sqref="F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01" t="s">
        <v>359</v>
      </c>
      <c r="F3" s="14" t="s">
        <v>14</v>
      </c>
      <c r="G3" s="16">
        <v>66150</v>
      </c>
      <c r="H3" s="16">
        <v>0.21</v>
      </c>
      <c r="I3" s="122">
        <f t="shared" ref="I3:I17" si="0">G3*H3</f>
        <v>13891.5</v>
      </c>
    </row>
    <row r="4" customHeight="1" spans="1:9">
      <c r="A4" s="13"/>
      <c r="B4" s="14"/>
      <c r="C4" s="14"/>
      <c r="D4" s="15"/>
      <c r="E4" s="101"/>
      <c r="F4" s="16" t="s">
        <v>15</v>
      </c>
      <c r="G4" s="16">
        <v>66150</v>
      </c>
      <c r="H4" s="16">
        <v>0.08</v>
      </c>
      <c r="I4" s="122">
        <f t="shared" si="0"/>
        <v>5292</v>
      </c>
    </row>
    <row r="5" customHeight="1" spans="1:9">
      <c r="A5" s="13"/>
      <c r="B5" s="14"/>
      <c r="C5" s="14"/>
      <c r="D5" s="15"/>
      <c r="E5" s="101"/>
      <c r="F5" s="16" t="s">
        <v>28</v>
      </c>
      <c r="G5" s="16">
        <f>66150*4</f>
        <v>264600</v>
      </c>
      <c r="H5" s="16">
        <v>0.04</v>
      </c>
      <c r="I5" s="122">
        <f t="shared" si="0"/>
        <v>10584</v>
      </c>
    </row>
    <row r="6" customHeight="1" spans="1:9">
      <c r="A6" s="13"/>
      <c r="B6" s="14"/>
      <c r="C6" s="14"/>
      <c r="D6" s="15"/>
      <c r="E6" s="101"/>
      <c r="F6" s="14" t="s">
        <v>17</v>
      </c>
      <c r="G6" s="16">
        <v>66150</v>
      </c>
      <c r="H6" s="16">
        <v>0.12</v>
      </c>
      <c r="I6" s="122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22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22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22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22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22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22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22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22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04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6" t="s">
        <v>141</v>
      </c>
      <c r="B32" s="106"/>
      <c r="C32" s="106"/>
      <c r="D32" s="106"/>
      <c r="E32" s="106"/>
      <c r="F32" s="106"/>
      <c r="G32" s="106"/>
      <c r="H32" s="106"/>
      <c r="I32" s="106"/>
      <c r="J32" s="106"/>
    </row>
    <row r="33" customHeight="1" spans="1:11">
      <c r="A33" s="107" t="s">
        <v>142</v>
      </c>
      <c r="B33" s="107" t="s">
        <v>143</v>
      </c>
      <c r="C33" s="107" t="s">
        <v>144</v>
      </c>
      <c r="D33" s="107" t="s">
        <v>145</v>
      </c>
      <c r="E33" s="107" t="s">
        <v>146</v>
      </c>
      <c r="F33" s="108" t="s">
        <v>147</v>
      </c>
      <c r="G33" s="107" t="s">
        <v>148</v>
      </c>
      <c r="H33" s="107" t="s">
        <v>149</v>
      </c>
      <c r="I33" s="107" t="s">
        <v>150</v>
      </c>
      <c r="J33" s="107" t="s">
        <v>151</v>
      </c>
    </row>
    <row r="34" customHeight="1" spans="1:11">
      <c r="A34" s="107"/>
      <c r="B34" s="107"/>
      <c r="C34" s="107"/>
      <c r="D34" s="107" t="s">
        <v>152</v>
      </c>
      <c r="E34" s="107"/>
      <c r="F34" s="108" t="s">
        <v>153</v>
      </c>
      <c r="G34" s="107"/>
      <c r="H34" s="107"/>
      <c r="I34" s="109" t="s">
        <v>154</v>
      </c>
      <c r="J34" s="107"/>
    </row>
    <row r="35" customHeight="1" spans="1:11">
      <c r="A35" s="110">
        <v>1</v>
      </c>
      <c r="B35" s="111">
        <v>46107</v>
      </c>
      <c r="C35" s="112" t="s">
        <v>155</v>
      </c>
      <c r="D35" s="112" t="s">
        <v>396</v>
      </c>
      <c r="E35" s="107" t="s">
        <v>157</v>
      </c>
      <c r="F35" s="107"/>
      <c r="G35" s="107" t="s">
        <v>325</v>
      </c>
      <c r="H35" s="107">
        <v>14700</v>
      </c>
      <c r="I35" s="113">
        <v>10290</v>
      </c>
      <c r="J35" s="107"/>
      <c r="K35" s="1">
        <v>3087</v>
      </c>
    </row>
    <row r="36" customHeight="1" spans="1:11">
      <c r="A36" s="114"/>
      <c r="B36" s="115"/>
      <c r="C36" s="116"/>
      <c r="D36" s="116"/>
      <c r="E36" s="107" t="s">
        <v>159</v>
      </c>
      <c r="F36" s="107"/>
      <c r="G36" s="107" t="s">
        <v>326</v>
      </c>
      <c r="H36" s="107">
        <v>14700</v>
      </c>
      <c r="I36" s="117"/>
      <c r="J36" s="107"/>
      <c r="K36" s="1">
        <v>2940</v>
      </c>
    </row>
    <row r="37" customHeight="1" spans="1:11">
      <c r="A37" s="118"/>
      <c r="B37" s="119"/>
      <c r="C37" s="120"/>
      <c r="D37" s="120"/>
      <c r="E37" s="107" t="s">
        <v>387</v>
      </c>
      <c r="F37" s="107"/>
      <c r="G37" s="107" t="s">
        <v>326</v>
      </c>
      <c r="H37" s="107">
        <v>14700</v>
      </c>
      <c r="I37" s="121"/>
      <c r="J37" s="107"/>
      <c r="K37" s="1">
        <v>4263</v>
      </c>
    </row>
    <row r="38" customHeight="1" spans="1:11">
      <c r="A38" s="110">
        <v>1</v>
      </c>
      <c r="B38" s="111">
        <v>46107</v>
      </c>
      <c r="C38" s="112" t="s">
        <v>155</v>
      </c>
      <c r="D38" s="112" t="s">
        <v>396</v>
      </c>
      <c r="E38" s="107" t="s">
        <v>157</v>
      </c>
      <c r="F38" s="107"/>
      <c r="G38" s="107" t="s">
        <v>325</v>
      </c>
      <c r="H38" s="107">
        <v>30276</v>
      </c>
      <c r="I38" s="113">
        <v>33606.36</v>
      </c>
      <c r="J38" s="107"/>
      <c r="K38" s="1">
        <v>2422.08</v>
      </c>
    </row>
    <row r="39" customHeight="1" spans="1:11">
      <c r="A39" s="114"/>
      <c r="B39" s="115"/>
      <c r="C39" s="116"/>
      <c r="D39" s="116"/>
      <c r="E39" s="107" t="s">
        <v>159</v>
      </c>
      <c r="F39" s="107"/>
      <c r="G39" s="107" t="s">
        <v>326</v>
      </c>
      <c r="H39" s="107">
        <v>30276</v>
      </c>
      <c r="I39" s="117"/>
      <c r="J39" s="107"/>
      <c r="K39" s="1">
        <v>4844.16</v>
      </c>
    </row>
    <row r="40" customHeight="1" spans="1:11">
      <c r="A40" s="114"/>
      <c r="B40" s="115"/>
      <c r="C40" s="116"/>
      <c r="D40" s="116"/>
      <c r="E40" s="107" t="s">
        <v>387</v>
      </c>
      <c r="F40" s="107"/>
      <c r="G40" s="107" t="s">
        <v>326</v>
      </c>
      <c r="H40" s="107">
        <v>30276</v>
      </c>
      <c r="I40" s="117"/>
      <c r="J40" s="107"/>
      <c r="K40" s="1">
        <v>8780.04</v>
      </c>
    </row>
    <row r="41" customHeight="1" spans="1:11">
      <c r="A41" s="118"/>
      <c r="B41" s="119"/>
      <c r="C41" s="120"/>
      <c r="D41" s="120"/>
      <c r="E41" s="95" t="s">
        <v>390</v>
      </c>
      <c r="F41" s="107"/>
      <c r="G41" s="107" t="s">
        <v>325</v>
      </c>
      <c r="H41" s="107">
        <v>30276</v>
      </c>
      <c r="I41" s="121"/>
      <c r="J41" s="107"/>
      <c r="K41" s="1">
        <v>17560.08</v>
      </c>
    </row>
    <row r="42" customHeight="1" spans="1:11">
      <c r="A42" s="110">
        <v>1</v>
      </c>
      <c r="B42" s="111">
        <v>46107</v>
      </c>
      <c r="C42" s="112" t="s">
        <v>155</v>
      </c>
      <c r="D42" s="112" t="s">
        <v>396</v>
      </c>
      <c r="E42" s="107" t="s">
        <v>157</v>
      </c>
      <c r="F42" s="107"/>
      <c r="G42" s="107" t="s">
        <v>325</v>
      </c>
      <c r="H42" s="107">
        <v>915</v>
      </c>
      <c r="I42" s="113">
        <v>1015.65</v>
      </c>
      <c r="J42" s="107"/>
      <c r="K42" s="1">
        <v>73.2</v>
      </c>
    </row>
    <row r="43" customHeight="1" spans="1:11">
      <c r="A43" s="114"/>
      <c r="B43" s="115"/>
      <c r="C43" s="116"/>
      <c r="D43" s="116"/>
      <c r="E43" s="107" t="s">
        <v>159</v>
      </c>
      <c r="F43" s="107"/>
      <c r="G43" s="107" t="s">
        <v>326</v>
      </c>
      <c r="H43" s="107">
        <v>915</v>
      </c>
      <c r="I43" s="117"/>
      <c r="J43" s="107"/>
      <c r="K43" s="1">
        <v>146.4</v>
      </c>
    </row>
    <row r="44" customHeight="1" spans="1:11">
      <c r="A44" s="114"/>
      <c r="B44" s="115"/>
      <c r="C44" s="116"/>
      <c r="D44" s="116"/>
      <c r="E44" s="107" t="s">
        <v>387</v>
      </c>
      <c r="F44" s="107"/>
      <c r="G44" s="107" t="s">
        <v>326</v>
      </c>
      <c r="H44" s="107">
        <v>915</v>
      </c>
      <c r="I44" s="117"/>
      <c r="J44" s="107"/>
      <c r="K44" s="1">
        <v>265.35</v>
      </c>
    </row>
    <row r="45" customHeight="1" spans="1:11">
      <c r="A45" s="118"/>
      <c r="B45" s="119"/>
      <c r="C45" s="120"/>
      <c r="D45" s="120"/>
      <c r="E45" s="95" t="s">
        <v>390</v>
      </c>
      <c r="F45" s="107"/>
      <c r="G45" s="107" t="s">
        <v>325</v>
      </c>
      <c r="H45" s="107">
        <v>915</v>
      </c>
      <c r="I45" s="121"/>
      <c r="J45" s="107"/>
      <c r="K45" s="1">
        <v>530.7</v>
      </c>
    </row>
    <row r="46" customHeight="1" spans="1:11">
      <c r="A46" s="110">
        <v>1</v>
      </c>
      <c r="B46" s="111">
        <v>46107</v>
      </c>
      <c r="C46" s="112" t="s">
        <v>155</v>
      </c>
      <c r="D46" s="112" t="s">
        <v>396</v>
      </c>
      <c r="E46" s="107" t="s">
        <v>157</v>
      </c>
      <c r="F46" s="107"/>
      <c r="G46" s="107" t="s">
        <v>325</v>
      </c>
      <c r="H46" s="107">
        <v>20806</v>
      </c>
      <c r="I46" s="113">
        <v>23094.66</v>
      </c>
      <c r="J46" s="107"/>
      <c r="K46" s="1">
        <v>1664.48</v>
      </c>
    </row>
    <row r="47" customHeight="1" spans="1:11">
      <c r="A47" s="114"/>
      <c r="B47" s="115"/>
      <c r="C47" s="116"/>
      <c r="D47" s="116"/>
      <c r="E47" s="107" t="s">
        <v>159</v>
      </c>
      <c r="F47" s="107"/>
      <c r="G47" s="107" t="s">
        <v>326</v>
      </c>
      <c r="H47" s="107">
        <v>20806</v>
      </c>
      <c r="I47" s="117"/>
      <c r="J47" s="107"/>
      <c r="K47" s="1">
        <v>3328.96</v>
      </c>
    </row>
    <row r="48" customHeight="1" spans="1:11">
      <c r="A48" s="114"/>
      <c r="B48" s="115"/>
      <c r="C48" s="116"/>
      <c r="D48" s="116"/>
      <c r="E48" s="107" t="s">
        <v>387</v>
      </c>
      <c r="F48" s="107"/>
      <c r="G48" s="107" t="s">
        <v>326</v>
      </c>
      <c r="H48" s="107">
        <v>20806</v>
      </c>
      <c r="I48" s="117"/>
      <c r="J48" s="107"/>
      <c r="K48" s="1">
        <v>6033.74</v>
      </c>
    </row>
    <row r="49" customHeight="1" spans="1:11">
      <c r="A49" s="118"/>
      <c r="B49" s="119"/>
      <c r="C49" s="120"/>
      <c r="D49" s="120"/>
      <c r="E49" s="95" t="s">
        <v>390</v>
      </c>
      <c r="F49" s="107"/>
      <c r="G49" s="107" t="s">
        <v>325</v>
      </c>
      <c r="H49" s="107">
        <v>20806</v>
      </c>
      <c r="I49" s="121"/>
      <c r="J49" s="107"/>
      <c r="K49" s="1">
        <v>12067.48</v>
      </c>
    </row>
    <row r="50" customHeight="1" spans="1:11">
      <c r="A50" s="110">
        <v>1</v>
      </c>
      <c r="B50" s="111">
        <v>46107</v>
      </c>
      <c r="C50" s="112" t="s">
        <v>155</v>
      </c>
      <c r="D50" s="112" t="s">
        <v>396</v>
      </c>
      <c r="E50" s="107" t="s">
        <v>157</v>
      </c>
      <c r="F50" s="107"/>
      <c r="G50" s="107" t="s">
        <v>325</v>
      </c>
      <c r="H50" s="107">
        <v>325</v>
      </c>
      <c r="I50" s="113">
        <v>360.75</v>
      </c>
      <c r="J50" s="107"/>
      <c r="K50" s="1">
        <v>26</v>
      </c>
    </row>
    <row r="51" customHeight="1" spans="1:11">
      <c r="A51" s="114"/>
      <c r="B51" s="115"/>
      <c r="C51" s="116"/>
      <c r="D51" s="116"/>
      <c r="E51" s="107" t="s">
        <v>159</v>
      </c>
      <c r="F51" s="107"/>
      <c r="G51" s="107" t="s">
        <v>326</v>
      </c>
      <c r="H51" s="107">
        <v>325</v>
      </c>
      <c r="I51" s="117"/>
      <c r="J51" s="107"/>
      <c r="K51" s="1">
        <v>52</v>
      </c>
    </row>
    <row r="52" customHeight="1" spans="1:11">
      <c r="A52" s="114"/>
      <c r="B52" s="115"/>
      <c r="C52" s="116"/>
      <c r="D52" s="116"/>
      <c r="E52" s="107" t="s">
        <v>387</v>
      </c>
      <c r="F52" s="107"/>
      <c r="G52" s="107" t="s">
        <v>326</v>
      </c>
      <c r="H52" s="107">
        <v>325</v>
      </c>
      <c r="I52" s="117"/>
      <c r="J52" s="107"/>
      <c r="K52" s="1">
        <v>94.25</v>
      </c>
    </row>
    <row r="53" customHeight="1" spans="1:11">
      <c r="A53" s="118"/>
      <c r="B53" s="119"/>
      <c r="C53" s="120"/>
      <c r="D53" s="120"/>
      <c r="E53" s="95" t="s">
        <v>390</v>
      </c>
      <c r="F53" s="107"/>
      <c r="G53" s="107" t="s">
        <v>325</v>
      </c>
      <c r="H53" s="107">
        <v>325</v>
      </c>
      <c r="I53" s="121"/>
      <c r="J53" s="107"/>
      <c r="K53" s="1">
        <v>188.5</v>
      </c>
    </row>
    <row r="54" customHeight="1" spans="1:11">
      <c r="A54" s="110">
        <v>1</v>
      </c>
      <c r="B54" s="111">
        <v>46107</v>
      </c>
      <c r="C54" s="112" t="s">
        <v>155</v>
      </c>
      <c r="D54" s="112" t="s">
        <v>396</v>
      </c>
      <c r="E54" s="107" t="s">
        <v>157</v>
      </c>
      <c r="F54" s="107"/>
      <c r="G54" s="107" t="s">
        <v>325</v>
      </c>
      <c r="H54" s="107">
        <v>20050</v>
      </c>
      <c r="I54" s="113">
        <v>22255.5</v>
      </c>
      <c r="J54" s="107"/>
      <c r="K54" s="1">
        <v>1604</v>
      </c>
    </row>
    <row r="55" customHeight="1" spans="1:11">
      <c r="A55" s="114"/>
      <c r="B55" s="115"/>
      <c r="C55" s="116"/>
      <c r="D55" s="116"/>
      <c r="E55" s="107" t="s">
        <v>159</v>
      </c>
      <c r="F55" s="107"/>
      <c r="G55" s="107" t="s">
        <v>326</v>
      </c>
      <c r="H55" s="107">
        <v>20050</v>
      </c>
      <c r="I55" s="117"/>
      <c r="J55" s="107"/>
      <c r="K55" s="1">
        <v>3208</v>
      </c>
    </row>
    <row r="56" customHeight="1" spans="1:11">
      <c r="A56" s="114"/>
      <c r="B56" s="115"/>
      <c r="C56" s="116"/>
      <c r="D56" s="116"/>
      <c r="E56" s="107" t="s">
        <v>387</v>
      </c>
      <c r="F56" s="107"/>
      <c r="G56" s="107" t="s">
        <v>326</v>
      </c>
      <c r="H56" s="107">
        <v>20050</v>
      </c>
      <c r="I56" s="117"/>
      <c r="J56" s="107"/>
      <c r="K56" s="1">
        <v>5814.5</v>
      </c>
    </row>
    <row r="57" customHeight="1" spans="1:11">
      <c r="A57" s="118"/>
      <c r="B57" s="119"/>
      <c r="C57" s="120"/>
      <c r="D57" s="120"/>
      <c r="E57" s="95" t="s">
        <v>390</v>
      </c>
      <c r="F57" s="107"/>
      <c r="G57" s="107" t="s">
        <v>325</v>
      </c>
      <c r="H57" s="107">
        <v>20050</v>
      </c>
      <c r="I57" s="121"/>
      <c r="J57" s="107"/>
      <c r="K57" s="1">
        <v>11629</v>
      </c>
    </row>
    <row r="58" customHeight="1" spans="1:11">
      <c r="A58" s="110">
        <v>1</v>
      </c>
      <c r="B58" s="111">
        <v>46107</v>
      </c>
      <c r="C58" s="112" t="s">
        <v>155</v>
      </c>
      <c r="D58" s="112" t="s">
        <v>396</v>
      </c>
      <c r="E58" s="107" t="s">
        <v>157</v>
      </c>
      <c r="F58" s="107"/>
      <c r="G58" s="107" t="s">
        <v>325</v>
      </c>
      <c r="H58" s="107">
        <v>3026</v>
      </c>
      <c r="I58" s="113">
        <v>2118.2</v>
      </c>
      <c r="J58" s="107"/>
      <c r="K58" s="1">
        <v>635.46</v>
      </c>
    </row>
    <row r="59" customHeight="1" spans="1:11">
      <c r="A59" s="114"/>
      <c r="B59" s="115"/>
      <c r="C59" s="116"/>
      <c r="D59" s="116"/>
      <c r="E59" s="107" t="s">
        <v>159</v>
      </c>
      <c r="F59" s="107"/>
      <c r="G59" s="107" t="s">
        <v>326</v>
      </c>
      <c r="H59" s="107">
        <v>3026</v>
      </c>
      <c r="I59" s="117"/>
      <c r="J59" s="107"/>
      <c r="K59" s="1">
        <v>605.2</v>
      </c>
    </row>
    <row r="60" customHeight="1" spans="1:11">
      <c r="A60" s="118"/>
      <c r="B60" s="119"/>
      <c r="C60" s="120"/>
      <c r="D60" s="120"/>
      <c r="E60" s="107" t="s">
        <v>387</v>
      </c>
      <c r="F60" s="107"/>
      <c r="G60" s="107" t="s">
        <v>326</v>
      </c>
      <c r="H60" s="107">
        <v>3026</v>
      </c>
      <c r="I60" s="121"/>
      <c r="J60" s="107"/>
      <c r="K60" s="1">
        <v>877.54</v>
      </c>
    </row>
    <row r="61" customHeight="1" spans="1:11">
      <c r="A61" s="110">
        <v>1</v>
      </c>
      <c r="B61" s="111">
        <v>46107</v>
      </c>
      <c r="C61" s="112" t="s">
        <v>155</v>
      </c>
      <c r="D61" s="112" t="s">
        <v>396</v>
      </c>
      <c r="E61" s="107" t="s">
        <v>157</v>
      </c>
      <c r="F61" s="107"/>
      <c r="G61" s="107" t="s">
        <v>325</v>
      </c>
      <c r="H61" s="107">
        <v>3370</v>
      </c>
      <c r="I61" s="113">
        <v>2359</v>
      </c>
      <c r="J61" s="107"/>
      <c r="K61" s="1">
        <v>707.7</v>
      </c>
    </row>
    <row r="62" customHeight="1" spans="1:11">
      <c r="A62" s="114"/>
      <c r="B62" s="115"/>
      <c r="C62" s="116"/>
      <c r="D62" s="116"/>
      <c r="E62" s="107" t="s">
        <v>159</v>
      </c>
      <c r="F62" s="107"/>
      <c r="G62" s="107" t="s">
        <v>326</v>
      </c>
      <c r="H62" s="107">
        <v>3370</v>
      </c>
      <c r="I62" s="117"/>
      <c r="J62" s="107"/>
      <c r="K62" s="1">
        <v>674</v>
      </c>
    </row>
    <row r="63" customHeight="1" spans="1:11">
      <c r="A63" s="118"/>
      <c r="B63" s="119"/>
      <c r="C63" s="120"/>
      <c r="D63" s="120"/>
      <c r="E63" s="107" t="s">
        <v>387</v>
      </c>
      <c r="F63" s="107"/>
      <c r="G63" s="107" t="s">
        <v>326</v>
      </c>
      <c r="H63" s="107">
        <v>3370</v>
      </c>
      <c r="I63" s="121"/>
      <c r="J63" s="107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2" workbookViewId="0">
      <selection activeCell="F36" sqref="F3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11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1">
      <c r="A3" s="13">
        <v>45807</v>
      </c>
      <c r="B3" s="14" t="s">
        <v>10</v>
      </c>
      <c r="C3" s="14" t="s">
        <v>357</v>
      </c>
      <c r="D3" s="15" t="s">
        <v>358</v>
      </c>
      <c r="E3" s="101" t="s">
        <v>359</v>
      </c>
      <c r="F3" s="14" t="s">
        <v>14</v>
      </c>
      <c r="G3" s="16">
        <v>66150</v>
      </c>
      <c r="H3" s="16">
        <v>0.21</v>
      </c>
      <c r="I3" s="102">
        <f t="shared" ref="I3:I17" si="0">G3*H3</f>
        <v>13891.5</v>
      </c>
    </row>
    <row r="4" customHeight="1" spans="1:11">
      <c r="A4" s="13"/>
      <c r="B4" s="14"/>
      <c r="C4" s="14"/>
      <c r="D4" s="15"/>
      <c r="E4" s="101"/>
      <c r="F4" s="16" t="s">
        <v>15</v>
      </c>
      <c r="G4" s="16">
        <v>66150</v>
      </c>
      <c r="H4" s="16">
        <v>0.08</v>
      </c>
      <c r="I4" s="102">
        <f t="shared" si="0"/>
        <v>5292</v>
      </c>
    </row>
    <row r="5" customHeight="1" spans="1:11">
      <c r="A5" s="13"/>
      <c r="B5" s="14"/>
      <c r="C5" s="14"/>
      <c r="D5" s="15"/>
      <c r="E5" s="101"/>
      <c r="F5" s="16" t="s">
        <v>28</v>
      </c>
      <c r="G5" s="16">
        <f>66150*4</f>
        <v>264600</v>
      </c>
      <c r="H5" s="16">
        <v>0.04</v>
      </c>
      <c r="I5" s="102">
        <f t="shared" si="0"/>
        <v>10584</v>
      </c>
    </row>
    <row r="6" customHeight="1" spans="1:11">
      <c r="A6" s="13"/>
      <c r="B6" s="14"/>
      <c r="C6" s="14"/>
      <c r="D6" s="15"/>
      <c r="E6" s="101"/>
      <c r="F6" s="14" t="s">
        <v>17</v>
      </c>
      <c r="G6" s="16">
        <v>66150</v>
      </c>
      <c r="H6" s="16">
        <v>0.12</v>
      </c>
      <c r="I6" s="102">
        <f t="shared" si="0"/>
        <v>7938</v>
      </c>
    </row>
    <row r="7" customHeight="1" spans="1:11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2">
        <f t="shared" si="0"/>
        <v>9923.34</v>
      </c>
    </row>
    <row r="8" customHeight="1" spans="1:11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2">
        <f t="shared" si="0"/>
        <v>3780.32</v>
      </c>
    </row>
    <row r="9" customHeight="1" spans="1:11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2">
        <f t="shared" si="0"/>
        <v>7560.64</v>
      </c>
    </row>
    <row r="10" customHeight="1" spans="1:11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2">
        <f t="shared" si="0"/>
        <v>5670.48</v>
      </c>
    </row>
    <row r="11" customHeight="1" spans="1:11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2">
        <f t="shared" si="0"/>
        <v>10121.16</v>
      </c>
    </row>
    <row r="12" customHeight="1" spans="1:11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2">
        <f t="shared" si="0"/>
        <v>3855.68</v>
      </c>
    </row>
    <row r="13" customHeight="1" spans="1:11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2">
        <f t="shared" si="0"/>
        <v>7711.36</v>
      </c>
    </row>
    <row r="14" customHeight="1" spans="1:11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11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  <c r="J15" s="103">
        <v>26500</v>
      </c>
      <c r="K15" s="103">
        <f>H15*J15</f>
        <v>15370</v>
      </c>
    </row>
    <row r="16" customHeight="1" spans="1:11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2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04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customHeight="1" spans="1:10">
      <c r="I31" s="105">
        <v>-15400.69</v>
      </c>
      <c r="J31" s="1" t="s">
        <v>397</v>
      </c>
    </row>
    <row r="32" customHeight="1" spans="1:10">
      <c r="I32" s="31">
        <f>I30+I31</f>
        <v>18052.7079</v>
      </c>
    </row>
    <row r="33" customHeight="1" spans="1:11">
      <c r="I33" s="31"/>
    </row>
    <row r="34" customHeight="1" spans="1:11">
      <c r="I34" s="31"/>
    </row>
    <row r="35" customHeight="1" spans="1:11">
      <c r="I35" s="31"/>
    </row>
    <row r="36" spans="1:11">
      <c r="F36" s="1"/>
      <c r="G36" s="1"/>
      <c r="H36" s="1"/>
      <c r="I36" s="1"/>
    </row>
    <row r="37" ht="28.5" spans="1:11">
      <c r="A37" s="106" t="s">
        <v>141</v>
      </c>
      <c r="B37" s="106"/>
      <c r="C37" s="106"/>
      <c r="D37" s="106"/>
      <c r="E37" s="106"/>
      <c r="F37" s="106"/>
      <c r="G37" s="106"/>
      <c r="H37" s="106"/>
      <c r="I37" s="106"/>
      <c r="J37" s="106"/>
    </row>
    <row r="38" customHeight="1" spans="1:11">
      <c r="A38" s="107" t="s">
        <v>142</v>
      </c>
      <c r="B38" s="107" t="s">
        <v>143</v>
      </c>
      <c r="C38" s="107" t="s">
        <v>144</v>
      </c>
      <c r="D38" s="107" t="s">
        <v>145</v>
      </c>
      <c r="E38" s="107" t="s">
        <v>146</v>
      </c>
      <c r="F38" s="108" t="s">
        <v>147</v>
      </c>
      <c r="G38" s="107" t="s">
        <v>148</v>
      </c>
      <c r="H38" s="107" t="s">
        <v>149</v>
      </c>
      <c r="I38" s="107" t="s">
        <v>150</v>
      </c>
      <c r="J38" s="107" t="s">
        <v>151</v>
      </c>
    </row>
    <row r="39" customHeight="1" spans="1:11">
      <c r="A39" s="107"/>
      <c r="B39" s="107"/>
      <c r="C39" s="107"/>
      <c r="D39" s="107" t="s">
        <v>152</v>
      </c>
      <c r="E39" s="107"/>
      <c r="F39" s="108" t="s">
        <v>153</v>
      </c>
      <c r="G39" s="107"/>
      <c r="H39" s="107"/>
      <c r="I39" s="109" t="s">
        <v>154</v>
      </c>
      <c r="J39" s="107"/>
    </row>
    <row r="40" customHeight="1" spans="1:11">
      <c r="A40" s="110">
        <v>1</v>
      </c>
      <c r="B40" s="111">
        <v>46107</v>
      </c>
      <c r="C40" s="112" t="s">
        <v>155</v>
      </c>
      <c r="D40" s="112" t="s">
        <v>398</v>
      </c>
      <c r="E40" s="107" t="s">
        <v>157</v>
      </c>
      <c r="F40" s="107" t="s">
        <v>399</v>
      </c>
      <c r="G40" s="107" t="s">
        <v>325</v>
      </c>
      <c r="H40" s="107">
        <v>36787</v>
      </c>
      <c r="I40" s="113">
        <v>15400.69</v>
      </c>
      <c r="J40" s="107"/>
      <c r="K40" s="1">
        <v>4230.51</v>
      </c>
    </row>
    <row r="41" customHeight="1" spans="1:11">
      <c r="A41" s="114"/>
      <c r="B41" s="115"/>
      <c r="C41" s="116"/>
      <c r="D41" s="116"/>
      <c r="E41" s="107" t="s">
        <v>159</v>
      </c>
      <c r="F41" s="107" t="s">
        <v>399</v>
      </c>
      <c r="G41" s="107" t="s">
        <v>326</v>
      </c>
      <c r="H41" s="107">
        <v>36787</v>
      </c>
      <c r="I41" s="117"/>
      <c r="J41" s="107"/>
      <c r="K41" s="1">
        <v>8461.01</v>
      </c>
    </row>
    <row r="42" customHeight="1" spans="1:11">
      <c r="A42" s="118"/>
      <c r="B42" s="119"/>
      <c r="C42" s="120"/>
      <c r="D42" s="120"/>
      <c r="E42" s="107" t="s">
        <v>160</v>
      </c>
      <c r="F42" s="107" t="s">
        <v>400</v>
      </c>
      <c r="G42" s="107" t="s">
        <v>326</v>
      </c>
      <c r="H42" s="107">
        <v>11779</v>
      </c>
      <c r="I42" s="121"/>
      <c r="J42" s="107"/>
      <c r="K42" s="1">
        <v>2709.17</v>
      </c>
    </row>
  </sheetData>
  <mergeCells count="29">
    <mergeCell ref="A1:I1"/>
    <mergeCell ref="A37:J37"/>
    <mergeCell ref="A3:A6"/>
    <mergeCell ref="A7:A10"/>
    <mergeCell ref="A11:A16"/>
    <mergeCell ref="A38:A39"/>
    <mergeCell ref="A40:A42"/>
    <mergeCell ref="B3:B6"/>
    <mergeCell ref="B7:B10"/>
    <mergeCell ref="B11:B16"/>
    <mergeCell ref="B38:B39"/>
    <mergeCell ref="B40:B42"/>
    <mergeCell ref="C3:C6"/>
    <mergeCell ref="C7:C10"/>
    <mergeCell ref="C11:C16"/>
    <mergeCell ref="C38:C39"/>
    <mergeCell ref="C40:C42"/>
    <mergeCell ref="D3:D6"/>
    <mergeCell ref="D7:D10"/>
    <mergeCell ref="D11:D16"/>
    <mergeCell ref="D40:D42"/>
    <mergeCell ref="E3:E6"/>
    <mergeCell ref="E7:E10"/>
    <mergeCell ref="E11:E16"/>
    <mergeCell ref="E38:E39"/>
    <mergeCell ref="G38:G39"/>
    <mergeCell ref="H38:H39"/>
    <mergeCell ref="I40:I42"/>
    <mergeCell ref="J38:J3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opLeftCell="A83" workbookViewId="0">
      <selection activeCell="D114" sqref="D11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401</v>
      </c>
      <c r="D3" s="22" t="s">
        <v>402</v>
      </c>
      <c r="E3" s="21" t="s">
        <v>403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404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405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406</v>
      </c>
      <c r="D18" s="22" t="s">
        <v>407</v>
      </c>
      <c r="E18" s="21" t="s">
        <v>408</v>
      </c>
      <c r="F18" s="14" t="s">
        <v>372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409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410</v>
      </c>
      <c r="E26" s="21" t="s">
        <v>411</v>
      </c>
      <c r="F26" s="14" t="s">
        <v>372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409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412</v>
      </c>
      <c r="D32" s="22" t="s">
        <v>413</v>
      </c>
      <c r="E32" s="21" t="s">
        <v>414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409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415</v>
      </c>
      <c r="E41" s="21" t="s">
        <v>416</v>
      </c>
      <c r="F41" s="14" t="s">
        <v>170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417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418</v>
      </c>
      <c r="E47" s="14" t="s">
        <v>419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420</v>
      </c>
      <c r="D51" s="15" t="s">
        <v>421</v>
      </c>
      <c r="E51" s="14" t="s">
        <v>422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423</v>
      </c>
      <c r="D55" s="22" t="s">
        <v>424</v>
      </c>
      <c r="E55" s="21" t="s">
        <v>425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426</v>
      </c>
      <c r="D59" s="15" t="s">
        <v>427</v>
      </c>
      <c r="E59" s="14" t="s">
        <v>428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429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426</v>
      </c>
      <c r="D63" s="15" t="s">
        <v>430</v>
      </c>
      <c r="E63" s="14" t="s">
        <v>431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432</v>
      </c>
      <c r="E66" s="14" t="s">
        <v>433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434</v>
      </c>
      <c r="E70" s="14" t="s">
        <v>435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436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437</v>
      </c>
      <c r="D75" s="22" t="s">
        <v>438</v>
      </c>
      <c r="E75" s="21" t="s">
        <v>439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409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426</v>
      </c>
      <c r="D81" s="22" t="s">
        <v>440</v>
      </c>
      <c r="E81" s="21" t="s">
        <v>441</v>
      </c>
      <c r="F81" s="14" t="s">
        <v>442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443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444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426</v>
      </c>
      <c r="D85" s="22" t="s">
        <v>445</v>
      </c>
      <c r="E85" s="21" t="s">
        <v>446</v>
      </c>
      <c r="F85" s="14" t="s">
        <v>447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443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444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448</v>
      </c>
      <c r="E88" s="21" t="s">
        <v>449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450</v>
      </c>
      <c r="E92" s="14" t="s">
        <v>451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452</v>
      </c>
      <c r="D94" s="22" t="s">
        <v>453</v>
      </c>
      <c r="E94" s="21" t="s">
        <v>454</v>
      </c>
      <c r="F94" s="14" t="s">
        <v>455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456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457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458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426</v>
      </c>
      <c r="D99" s="15" t="s">
        <v>459</v>
      </c>
      <c r="E99" s="14" t="s">
        <v>460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  <row r="103" customHeight="1" spans="1:9">
      <c r="H103" s="95" t="s">
        <v>113</v>
      </c>
      <c r="I103" s="95">
        <v>316688.7879</v>
      </c>
    </row>
    <row r="104" customHeight="1" spans="1:9">
      <c r="H104" s="95" t="s">
        <v>461</v>
      </c>
      <c r="I104" s="95">
        <v>325077.59</v>
      </c>
    </row>
    <row r="105" customHeight="1" spans="1:9">
      <c r="H105" s="95" t="s">
        <v>462</v>
      </c>
      <c r="I105" s="95">
        <v>360955.74</v>
      </c>
    </row>
    <row r="106" customHeight="1" spans="1:9">
      <c r="H106" s="95" t="s">
        <v>463</v>
      </c>
      <c r="I106" s="95">
        <v>170909.45</v>
      </c>
    </row>
    <row r="107" customHeight="1" spans="1:9">
      <c r="H107" s="95" t="s">
        <v>107</v>
      </c>
      <c r="I107" s="95">
        <v>179907.46</v>
      </c>
    </row>
    <row r="108" customHeight="1" spans="1:9">
      <c r="H108" s="95" t="s">
        <v>105</v>
      </c>
      <c r="I108" s="95">
        <v>236849.71</v>
      </c>
    </row>
    <row r="109" customHeight="1" spans="1:9">
      <c r="I109" s="95">
        <f>SUM(I102:I108)</f>
        <v>2174647.6679</v>
      </c>
    </row>
    <row r="110" customHeight="1" spans="1:9">
      <c r="I110" s="95">
        <v>1088370.1091</v>
      </c>
    </row>
  </sheetData>
  <autoFilter xmlns:etc="http://www.wps.cn/officeDocument/2017/etCustomData" ref="A1:I110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1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464</v>
      </c>
      <c r="D3" s="15" t="s">
        <v>465</v>
      </c>
      <c r="E3" s="14" t="s">
        <v>466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467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468</v>
      </c>
      <c r="E20" s="14" t="s">
        <v>469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470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471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472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473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474</v>
      </c>
      <c r="E27" s="14" t="s">
        <v>475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476</v>
      </c>
      <c r="E30" s="21" t="s">
        <v>477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478</v>
      </c>
      <c r="E36" s="20" t="s">
        <v>253</v>
      </c>
      <c r="F36" s="17" t="s">
        <v>479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480</v>
      </c>
      <c r="D37" s="15" t="s">
        <v>481</v>
      </c>
      <c r="E37" s="14" t="s">
        <v>482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483</v>
      </c>
      <c r="D41" s="22" t="s">
        <v>484</v>
      </c>
      <c r="E41" s="28" t="s">
        <v>485</v>
      </c>
      <c r="F41" s="23" t="s">
        <v>486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487</v>
      </c>
      <c r="E47" s="21" t="s">
        <v>488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405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489</v>
      </c>
      <c r="E53" s="14" t="s">
        <v>490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491</v>
      </c>
      <c r="E57" s="14" t="s">
        <v>492</v>
      </c>
      <c r="F57" s="16" t="s">
        <v>493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494</v>
      </c>
      <c r="E58" s="21" t="s">
        <v>495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496</v>
      </c>
      <c r="E62" s="21" t="s">
        <v>497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498</v>
      </c>
      <c r="D63" s="22" t="s">
        <v>499</v>
      </c>
      <c r="E63" s="21" t="s">
        <v>500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501</v>
      </c>
      <c r="E67" s="14" t="s">
        <v>502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3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503</v>
      </c>
      <c r="D3" s="15" t="s">
        <v>504</v>
      </c>
      <c r="E3" s="14" t="s">
        <v>505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506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507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498</v>
      </c>
      <c r="D13" s="15" t="s">
        <v>508</v>
      </c>
      <c r="E13" s="14" t="s">
        <v>509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510</v>
      </c>
      <c r="D17" s="22" t="s">
        <v>511</v>
      </c>
      <c r="E17" s="21" t="s">
        <v>512</v>
      </c>
      <c r="F17" s="14" t="s">
        <v>513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514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515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516</v>
      </c>
      <c r="E21" s="21" t="s">
        <v>517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518</v>
      </c>
      <c r="E22" s="14" t="s">
        <v>519</v>
      </c>
      <c r="F22" s="14" t="s">
        <v>404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520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521</v>
      </c>
      <c r="D24" s="22" t="s">
        <v>522</v>
      </c>
      <c r="E24" s="21" t="s">
        <v>523</v>
      </c>
      <c r="F24" s="14" t="s">
        <v>513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514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515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524</v>
      </c>
      <c r="D28" s="22" t="s">
        <v>525</v>
      </c>
      <c r="E28" s="21" t="s">
        <v>526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405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404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520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527</v>
      </c>
      <c r="E34" s="14" t="s">
        <v>528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529</v>
      </c>
      <c r="D38" s="22" t="s">
        <v>530</v>
      </c>
      <c r="E38" s="21" t="s">
        <v>531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405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532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404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520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533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534</v>
      </c>
      <c r="D46" s="22" t="s">
        <v>535</v>
      </c>
      <c r="E46" s="21" t="s">
        <v>536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537</v>
      </c>
      <c r="E50" s="14" t="s">
        <v>538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539</v>
      </c>
      <c r="E54" s="21" t="s">
        <v>540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405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404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520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533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541</v>
      </c>
      <c r="E61" s="23" t="s">
        <v>542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543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8" workbookViewId="0">
      <selection activeCell="I47" sqref="I4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544</v>
      </c>
      <c r="D3" s="22" t="s">
        <v>545</v>
      </c>
      <c r="E3" s="21" t="s">
        <v>546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547</v>
      </c>
      <c r="D7" s="22" t="s">
        <v>548</v>
      </c>
      <c r="E7" s="21" t="s">
        <v>549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550</v>
      </c>
      <c r="E11" s="23" t="s">
        <v>551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552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553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554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543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555</v>
      </c>
      <c r="E18" s="21" t="s">
        <v>556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405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404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520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557</v>
      </c>
      <c r="E24" s="21" t="s">
        <v>558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405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404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520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559</v>
      </c>
      <c r="D30" s="22" t="s">
        <v>560</v>
      </c>
      <c r="E30" s="21" t="s">
        <v>561</v>
      </c>
      <c r="F30" s="14" t="s">
        <v>562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563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564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565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566</v>
      </c>
      <c r="D37" s="22" t="s">
        <v>567</v>
      </c>
      <c r="E37" s="21" t="s">
        <v>568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405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404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520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569</v>
      </c>
      <c r="D43" s="15" t="s">
        <v>570</v>
      </c>
      <c r="E43" s="14" t="s">
        <v>571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0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572</v>
      </c>
      <c r="D3" s="15" t="s">
        <v>573</v>
      </c>
      <c r="E3" s="14" t="s">
        <v>574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575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576</v>
      </c>
      <c r="D10" s="15" t="s">
        <v>577</v>
      </c>
      <c r="E10" s="14" t="s">
        <v>578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579</v>
      </c>
      <c r="D14" s="22" t="s">
        <v>580</v>
      </c>
      <c r="E14" s="21" t="s">
        <v>581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582</v>
      </c>
      <c r="D18" s="22" t="s">
        <v>583</v>
      </c>
      <c r="E18" s="21" t="s">
        <v>584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405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404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520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585</v>
      </c>
      <c r="D24" s="22" t="s">
        <v>586</v>
      </c>
      <c r="E24" s="21" t="s">
        <v>587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588</v>
      </c>
      <c r="D28" s="15" t="s">
        <v>589</v>
      </c>
      <c r="E28" s="14" t="s">
        <v>590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591</v>
      </c>
      <c r="D32" s="22" t="s">
        <v>592</v>
      </c>
      <c r="E32" s="21" t="s">
        <v>593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594</v>
      </c>
      <c r="E36" s="23" t="s">
        <v>595</v>
      </c>
      <c r="F36" s="25" t="s">
        <v>552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553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596</v>
      </c>
      <c r="D38" s="22" t="s">
        <v>597</v>
      </c>
      <c r="E38" s="21" t="s">
        <v>598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599</v>
      </c>
      <c r="E42" s="21" t="s">
        <v>600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405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404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520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601</v>
      </c>
      <c r="D48" s="15" t="s">
        <v>602</v>
      </c>
      <c r="E48" s="14" t="s">
        <v>603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604</v>
      </c>
      <c r="E56" s="21" t="s">
        <v>605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9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606</v>
      </c>
      <c r="D3" s="22" t="s">
        <v>607</v>
      </c>
      <c r="E3" s="21" t="s">
        <v>608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609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610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575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575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611</v>
      </c>
      <c r="D27" s="22" t="s">
        <v>612</v>
      </c>
      <c r="E27" s="21" t="s">
        <v>613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575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614</v>
      </c>
      <c r="E34" s="21" t="s">
        <v>615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616</v>
      </c>
      <c r="D38" s="15" t="s">
        <v>617</v>
      </c>
      <c r="E38" s="14" t="s">
        <v>618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619</v>
      </c>
      <c r="D42" s="15" t="s">
        <v>620</v>
      </c>
      <c r="E42" s="14" t="s">
        <v>621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622</v>
      </c>
      <c r="E48" s="21" t="s">
        <v>623</v>
      </c>
      <c r="F48" s="14" t="s">
        <v>624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552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553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554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625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626</v>
      </c>
      <c r="E55" s="21" t="s">
        <v>627</v>
      </c>
      <c r="F55" s="14" t="s">
        <v>624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552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553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554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625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628</v>
      </c>
      <c r="E62" s="21" t="s">
        <v>629</v>
      </c>
      <c r="F62" s="14" t="s">
        <v>624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552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553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554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625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630</v>
      </c>
      <c r="E69" s="14" t="s">
        <v>631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6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6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6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6">
        <f t="shared" si="0"/>
        <v>59235.12</v>
      </c>
    </row>
    <row r="7" customHeight="1" spans="1:9">
      <c r="A7" s="191">
        <v>45604</v>
      </c>
      <c r="B7" s="192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6">
        <f t="shared" si="0"/>
        <v>4830</v>
      </c>
    </row>
    <row r="8" customHeight="1" spans="1:9">
      <c r="A8" s="191"/>
      <c r="B8" s="192"/>
      <c r="C8" s="17"/>
      <c r="D8" s="47"/>
      <c r="E8" s="14"/>
      <c r="F8" s="16" t="s">
        <v>15</v>
      </c>
      <c r="G8" s="16">
        <v>21000</v>
      </c>
      <c r="H8" s="16">
        <v>0.08</v>
      </c>
      <c r="I8" s="186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6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6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6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6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6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6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6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6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6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6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6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6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6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6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6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6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6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6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6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6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6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6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6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6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6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6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6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6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6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6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6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6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6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6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6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6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6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6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6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6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6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6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6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6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6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6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6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6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6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6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6">
        <f t="shared" si="0"/>
        <v>693.12</v>
      </c>
    </row>
    <row r="60" customHeight="1" spans="1:10">
      <c r="H60" s="1" t="s">
        <v>105</v>
      </c>
      <c r="I60" s="193">
        <f>SUM(I3:I59)</f>
        <v>268083.215</v>
      </c>
      <c r="J60" s="188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4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I3" sqref="I3:I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632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633</v>
      </c>
      <c r="D3" s="22" t="s">
        <v>634</v>
      </c>
      <c r="E3" s="21" t="s">
        <v>635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636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637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638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639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640</v>
      </c>
      <c r="E13" s="21" t="s">
        <v>641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642</v>
      </c>
      <c r="D18" s="22" t="s">
        <v>643</v>
      </c>
      <c r="E18" s="21" t="s">
        <v>644</v>
      </c>
      <c r="F18" s="14" t="s">
        <v>645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646</v>
      </c>
      <c r="D19" s="22" t="s">
        <v>647</v>
      </c>
      <c r="E19" s="21" t="s">
        <v>648</v>
      </c>
      <c r="F19" s="16" t="s">
        <v>552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553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554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625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649</v>
      </c>
      <c r="E23" s="14" t="s">
        <v>650</v>
      </c>
      <c r="F23" s="14" t="s">
        <v>624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651</v>
      </c>
      <c r="E26" s="14" t="s">
        <v>652</v>
      </c>
      <c r="F26" s="14" t="s">
        <v>624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653</v>
      </c>
      <c r="E29" s="14" t="s">
        <v>654</v>
      </c>
      <c r="F29" s="14" t="s">
        <v>624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655</v>
      </c>
      <c r="E32" s="14" t="s">
        <v>656</v>
      </c>
      <c r="F32" s="14" t="s">
        <v>624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619</v>
      </c>
      <c r="D35" s="15" t="s">
        <v>657</v>
      </c>
      <c r="E35" s="14" t="s">
        <v>658</v>
      </c>
      <c r="F35" s="16" t="s">
        <v>659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660</v>
      </c>
      <c r="E37" s="14" t="s">
        <v>661</v>
      </c>
      <c r="F37" s="14" t="s">
        <v>624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552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553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554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662</v>
      </c>
      <c r="D44" s="22" t="s">
        <v>663</v>
      </c>
      <c r="E44" s="21" t="s">
        <v>664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636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637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638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665</v>
      </c>
      <c r="E50" s="21" t="s">
        <v>666</v>
      </c>
      <c r="F50" s="14" t="s">
        <v>624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552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553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625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667</v>
      </c>
      <c r="E56" s="14" t="s">
        <v>668</v>
      </c>
      <c r="F56" s="14" t="s">
        <v>624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552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553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625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15" workbookViewId="0">
      <selection activeCell="I60" sqref="I6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632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669</v>
      </c>
      <c r="E3" s="21" t="s">
        <v>670</v>
      </c>
      <c r="F3" s="14" t="s">
        <v>624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552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553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625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671</v>
      </c>
      <c r="E9" s="14" t="s">
        <v>672</v>
      </c>
      <c r="F9" s="14" t="s">
        <v>624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552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553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625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673</v>
      </c>
      <c r="E15" s="14" t="s">
        <v>674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675</v>
      </c>
      <c r="E19" s="14" t="s">
        <v>676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552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553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554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677</v>
      </c>
      <c r="D24" s="22" t="s">
        <v>678</v>
      </c>
      <c r="E24" s="14" t="s">
        <v>679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470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680</v>
      </c>
      <c r="D29" s="22" t="s">
        <v>681</v>
      </c>
      <c r="E29" s="14" t="s">
        <v>682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683</v>
      </c>
      <c r="D33" s="22" t="s">
        <v>684</v>
      </c>
      <c r="E33" s="14" t="s">
        <v>685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686</v>
      </c>
      <c r="E37" s="21" t="s">
        <v>687</v>
      </c>
      <c r="F37" s="14" t="s">
        <v>624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552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553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625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688</v>
      </c>
      <c r="E43" s="21" t="s">
        <v>689</v>
      </c>
      <c r="F43" s="14" t="s">
        <v>624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552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553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625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690</v>
      </c>
      <c r="E49" s="14" t="s">
        <v>691</v>
      </c>
      <c r="F49" s="14" t="s">
        <v>624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552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553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625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692</v>
      </c>
      <c r="D55" s="22" t="s">
        <v>693</v>
      </c>
      <c r="E55" s="14" t="s">
        <v>694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695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696</v>
      </c>
      <c r="D59" s="22" t="s">
        <v>697</v>
      </c>
      <c r="E59" s="14" t="s">
        <v>698</v>
      </c>
      <c r="F59" s="16" t="s">
        <v>699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700</v>
      </c>
    </row>
    <row r="3" spans="1:9">
      <c r="A3" s="33">
        <v>45449</v>
      </c>
      <c r="B3" s="34" t="s">
        <v>10</v>
      </c>
      <c r="C3" s="34" t="s">
        <v>253</v>
      </c>
      <c r="D3" s="35" t="s">
        <v>701</v>
      </c>
      <c r="E3" s="36" t="s">
        <v>702</v>
      </c>
      <c r="F3" s="14" t="s">
        <v>703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704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705</v>
      </c>
      <c r="E6" s="14" t="s">
        <v>706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707</v>
      </c>
      <c r="E8" s="14" t="s">
        <v>708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709</v>
      </c>
      <c r="E10" s="14" t="s">
        <v>710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711</v>
      </c>
      <c r="E11" s="14" t="s">
        <v>712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713</v>
      </c>
      <c r="E15" s="14" t="s">
        <v>714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715</v>
      </c>
      <c r="E16" s="14" t="s">
        <v>716</v>
      </c>
      <c r="F16" s="14" t="s">
        <v>703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717</v>
      </c>
      <c r="E17" s="14" t="s">
        <v>718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717</v>
      </c>
      <c r="E19" s="14" t="s">
        <v>719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720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721</v>
      </c>
      <c r="E21" s="14" t="s">
        <v>718</v>
      </c>
      <c r="F21" s="14" t="s">
        <v>703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722</v>
      </c>
      <c r="D22" s="47" t="s">
        <v>723</v>
      </c>
      <c r="E22" s="14" t="s">
        <v>724</v>
      </c>
      <c r="F22" s="14" t="s">
        <v>725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726</v>
      </c>
      <c r="E23" s="14" t="s">
        <v>727</v>
      </c>
      <c r="F23" s="14" t="s">
        <v>728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729</v>
      </c>
      <c r="E24" s="14" t="s">
        <v>730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731</v>
      </c>
      <c r="E25" s="14" t="s">
        <v>732</v>
      </c>
      <c r="F25" s="14" t="s">
        <v>703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733</v>
      </c>
      <c r="E26" s="14" t="s">
        <v>734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735</v>
      </c>
      <c r="E27" s="14" t="s">
        <v>736</v>
      </c>
      <c r="F27" s="14" t="s">
        <v>737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738</v>
      </c>
      <c r="E28" s="14" t="s">
        <v>739</v>
      </c>
      <c r="F28" s="14" t="s">
        <v>740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741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742</v>
      </c>
      <c r="D30" s="47" t="s">
        <v>743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744</v>
      </c>
      <c r="D32" s="49" t="s">
        <v>745</v>
      </c>
      <c r="E32" s="14" t="s">
        <v>746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704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747</v>
      </c>
      <c r="E37" s="14" t="s">
        <v>748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749</v>
      </c>
      <c r="E41" s="58" t="s">
        <v>750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751</v>
      </c>
      <c r="E44" s="58" t="s">
        <v>752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753</v>
      </c>
      <c r="E47" s="67" t="s">
        <v>754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755</v>
      </c>
      <c r="E48" s="69" t="s">
        <v>756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757</v>
      </c>
      <c r="E55" s="58" t="s">
        <v>758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759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760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761</v>
      </c>
      <c r="D62" s="59" t="s">
        <v>762</v>
      </c>
      <c r="E62" s="58" t="s">
        <v>763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764</v>
      </c>
      <c r="E68" s="88" t="s">
        <v>765</v>
      </c>
      <c r="F68" s="89" t="s">
        <v>766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767</v>
      </c>
      <c r="E70" s="88" t="s">
        <v>768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8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700</v>
      </c>
    </row>
    <row r="3" ht="42" spans="1:9">
      <c r="A3" s="13">
        <v>45839</v>
      </c>
      <c r="B3" s="14" t="s">
        <v>10</v>
      </c>
      <c r="C3" s="14" t="s">
        <v>426</v>
      </c>
      <c r="D3" s="15" t="s">
        <v>769</v>
      </c>
      <c r="E3" s="14" t="s">
        <v>770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450</v>
      </c>
      <c r="E4" s="14" t="s">
        <v>451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426</v>
      </c>
      <c r="D6" s="22" t="s">
        <v>771</v>
      </c>
      <c r="E6" s="21" t="s">
        <v>772</v>
      </c>
      <c r="F6" s="14" t="s">
        <v>404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426</v>
      </c>
      <c r="D7" s="22" t="s">
        <v>773</v>
      </c>
      <c r="E7" s="21" t="s">
        <v>774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426</v>
      </c>
      <c r="D8" s="15" t="s">
        <v>775</v>
      </c>
      <c r="E8" s="14" t="s">
        <v>776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426</v>
      </c>
      <c r="D9" s="15" t="s">
        <v>777</v>
      </c>
      <c r="E9" s="14" t="s">
        <v>778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426</v>
      </c>
      <c r="D11" s="22" t="s">
        <v>779</v>
      </c>
      <c r="E11" s="21" t="s">
        <v>780</v>
      </c>
      <c r="F11" s="14" t="s">
        <v>404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426</v>
      </c>
      <c r="D12" s="24" t="s">
        <v>781</v>
      </c>
      <c r="E12" s="23" t="s">
        <v>782</v>
      </c>
      <c r="F12" s="23" t="s">
        <v>783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426</v>
      </c>
      <c r="D13" s="24" t="s">
        <v>784</v>
      </c>
      <c r="E13" s="23" t="s">
        <v>785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786</v>
      </c>
      <c r="E16" s="23" t="s">
        <v>787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496</v>
      </c>
      <c r="E19" s="28" t="s">
        <v>497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788</v>
      </c>
      <c r="E21" s="23" t="s">
        <v>789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790</v>
      </c>
      <c r="E22" s="23" t="s">
        <v>791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503</v>
      </c>
      <c r="D26" s="15" t="s">
        <v>504</v>
      </c>
      <c r="E26" s="14" t="s">
        <v>505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792</v>
      </c>
      <c r="D28" s="15" t="s">
        <v>793</v>
      </c>
      <c r="E28" s="14" t="s">
        <v>794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795</v>
      </c>
      <c r="E29" s="14" t="s">
        <v>796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797</v>
      </c>
      <c r="E30" s="14" t="s">
        <v>798</v>
      </c>
      <c r="F30" s="14" t="s">
        <v>637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638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799</v>
      </c>
      <c r="E32" s="14" t="s">
        <v>800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543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801</v>
      </c>
      <c r="E36" s="21" t="s">
        <v>802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803</v>
      </c>
      <c r="E37" s="14" t="s">
        <v>804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480</v>
      </c>
      <c r="D38" s="15" t="s">
        <v>805</v>
      </c>
      <c r="E38" s="23" t="s">
        <v>806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807</v>
      </c>
      <c r="E39" s="14" t="s">
        <v>808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809</v>
      </c>
      <c r="E40" s="14" t="s">
        <v>810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811</v>
      </c>
      <c r="E41" s="21" t="s">
        <v>812</v>
      </c>
      <c r="F41" s="14" t="s">
        <v>609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610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692</v>
      </c>
      <c r="D43" s="22" t="s">
        <v>693</v>
      </c>
      <c r="E43" s="14" t="s">
        <v>694</v>
      </c>
      <c r="F43" s="14" t="s">
        <v>624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6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6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6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6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6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6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6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6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6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6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6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6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6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6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6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6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6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6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6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6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6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6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6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6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6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6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6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6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6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6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6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6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6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6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6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6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6">
        <f t="shared" si="0"/>
        <v>2520</v>
      </c>
    </row>
    <row r="40" customHeight="1" spans="1:10">
      <c r="I40" s="31">
        <f>SUM(I3:I39)</f>
        <v>127271.495</v>
      </c>
      <c r="J40" s="188" t="s">
        <v>139</v>
      </c>
    </row>
    <row r="41" customHeight="1" spans="1:10">
      <c r="I41" s="31">
        <v>-100714.095</v>
      </c>
      <c r="J41" s="2"/>
    </row>
    <row r="42" customHeight="1" spans="1:10">
      <c r="I42" s="190">
        <f>I40+I41</f>
        <v>26557.4</v>
      </c>
      <c r="J42" s="188" t="s">
        <v>140</v>
      </c>
    </row>
    <row r="45" ht="28.5" spans="1:10">
      <c r="A45" s="106" t="s">
        <v>141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ht="14.5" spans="1:10">
      <c r="A46" s="107" t="s">
        <v>142</v>
      </c>
      <c r="B46" s="107" t="s">
        <v>143</v>
      </c>
      <c r="C46" s="107" t="s">
        <v>144</v>
      </c>
      <c r="D46" s="107" t="s">
        <v>145</v>
      </c>
      <c r="E46" s="107" t="s">
        <v>146</v>
      </c>
      <c r="F46" s="108" t="s">
        <v>147</v>
      </c>
      <c r="G46" s="107" t="s">
        <v>148</v>
      </c>
      <c r="H46" s="107" t="s">
        <v>149</v>
      </c>
      <c r="I46" s="107" t="s">
        <v>150</v>
      </c>
      <c r="J46" s="107" t="s">
        <v>151</v>
      </c>
    </row>
    <row r="47" ht="28.5" spans="1:10">
      <c r="A47" s="107"/>
      <c r="B47" s="107"/>
      <c r="C47" s="107"/>
      <c r="D47" s="107" t="s">
        <v>152</v>
      </c>
      <c r="E47" s="107"/>
      <c r="F47" s="108" t="s">
        <v>153</v>
      </c>
      <c r="G47" s="107"/>
      <c r="H47" s="107"/>
      <c r="I47" s="109" t="s">
        <v>154</v>
      </c>
      <c r="J47" s="107"/>
    </row>
    <row r="48" ht="28" spans="1:10">
      <c r="A48" s="109">
        <v>1</v>
      </c>
      <c r="B48" s="176">
        <v>45860</v>
      </c>
      <c r="C48" s="107" t="s">
        <v>155</v>
      </c>
      <c r="D48" s="107" t="s">
        <v>156</v>
      </c>
      <c r="E48" s="107" t="s">
        <v>157</v>
      </c>
      <c r="F48" s="107" t="s">
        <v>158</v>
      </c>
      <c r="G48" s="107" t="s">
        <v>158</v>
      </c>
      <c r="H48" s="107" t="s">
        <v>158</v>
      </c>
      <c r="I48" s="177">
        <v>7492.66</v>
      </c>
      <c r="J48" s="107"/>
    </row>
    <row r="49" ht="28" spans="1:10">
      <c r="A49" s="109">
        <v>1</v>
      </c>
      <c r="B49" s="176">
        <v>45860</v>
      </c>
      <c r="C49" s="107" t="s">
        <v>155</v>
      </c>
      <c r="D49" s="107" t="s">
        <v>156</v>
      </c>
      <c r="E49" s="107" t="s">
        <v>159</v>
      </c>
      <c r="F49" s="107" t="s">
        <v>158</v>
      </c>
      <c r="G49" s="107" t="s">
        <v>158</v>
      </c>
      <c r="H49" s="107" t="s">
        <v>158</v>
      </c>
      <c r="I49" s="177">
        <v>22477.97</v>
      </c>
      <c r="J49" s="107"/>
    </row>
    <row r="50" ht="28" spans="1:10">
      <c r="A50" s="109">
        <v>1</v>
      </c>
      <c r="B50" s="176">
        <v>45860</v>
      </c>
      <c r="C50" s="107" t="s">
        <v>155</v>
      </c>
      <c r="D50" s="107" t="s">
        <v>156</v>
      </c>
      <c r="E50" s="107" t="s">
        <v>160</v>
      </c>
      <c r="F50" s="107" t="s">
        <v>158</v>
      </c>
      <c r="G50" s="107" t="s">
        <v>158</v>
      </c>
      <c r="H50" s="107" t="s">
        <v>158</v>
      </c>
      <c r="I50" s="177">
        <v>14985.32</v>
      </c>
      <c r="J50" s="107"/>
    </row>
    <row r="51" ht="28" spans="1:10">
      <c r="A51" s="109">
        <v>1</v>
      </c>
      <c r="B51" s="176">
        <v>45860</v>
      </c>
      <c r="C51" s="107" t="s">
        <v>155</v>
      </c>
      <c r="D51" s="107" t="s">
        <v>156</v>
      </c>
      <c r="E51" s="107" t="s">
        <v>157</v>
      </c>
      <c r="F51" s="107" t="s">
        <v>158</v>
      </c>
      <c r="G51" s="107" t="s">
        <v>158</v>
      </c>
      <c r="H51" s="107" t="s">
        <v>158</v>
      </c>
      <c r="I51" s="177">
        <v>1248.81</v>
      </c>
      <c r="J51" s="107"/>
    </row>
    <row r="52" ht="28" spans="1:10">
      <c r="A52" s="109">
        <v>1</v>
      </c>
      <c r="B52" s="176">
        <v>45860</v>
      </c>
      <c r="C52" s="107" t="s">
        <v>155</v>
      </c>
      <c r="D52" s="107" t="s">
        <v>156</v>
      </c>
      <c r="E52" s="107" t="s">
        <v>159</v>
      </c>
      <c r="F52" s="107" t="s">
        <v>158</v>
      </c>
      <c r="G52" s="107" t="s">
        <v>158</v>
      </c>
      <c r="H52" s="107" t="s">
        <v>158</v>
      </c>
      <c r="I52" s="177">
        <v>2497.55</v>
      </c>
      <c r="J52" s="107"/>
    </row>
    <row r="53" ht="28" spans="1:10">
      <c r="A53" s="109">
        <v>1</v>
      </c>
      <c r="B53" s="176">
        <v>45860</v>
      </c>
      <c r="C53" s="107" t="s">
        <v>155</v>
      </c>
      <c r="D53" s="107" t="s">
        <v>156</v>
      </c>
      <c r="E53" s="107" t="s">
        <v>160</v>
      </c>
      <c r="F53" s="107" t="s">
        <v>158</v>
      </c>
      <c r="G53" s="107" t="s">
        <v>158</v>
      </c>
      <c r="H53" s="107" t="s">
        <v>158</v>
      </c>
      <c r="I53" s="177">
        <v>28897.99</v>
      </c>
      <c r="J53" s="107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8">
        <v>45650</v>
      </c>
      <c r="B3" s="179" t="s">
        <v>10</v>
      </c>
      <c r="C3" s="124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80">
        <f t="shared" ref="I3:I23" si="0">G3*H3</f>
        <v>275</v>
      </c>
    </row>
    <row r="4" customHeight="1" spans="1:10">
      <c r="A4" s="181"/>
      <c r="B4" s="182"/>
      <c r="C4" s="133"/>
      <c r="D4" s="41"/>
      <c r="E4" s="42"/>
      <c r="F4" s="21" t="s">
        <v>164</v>
      </c>
      <c r="G4" s="16">
        <v>280</v>
      </c>
      <c r="H4" s="16">
        <v>0.28</v>
      </c>
      <c r="I4" s="180">
        <f t="shared" si="0"/>
        <v>78.4</v>
      </c>
    </row>
    <row r="5" customHeight="1" spans="1:10">
      <c r="A5" s="181"/>
      <c r="B5" s="182"/>
      <c r="C5" s="133"/>
      <c r="D5" s="41"/>
      <c r="E5" s="42"/>
      <c r="F5" s="16" t="s">
        <v>28</v>
      </c>
      <c r="G5" s="48">
        <f>16800*4</f>
        <v>67200</v>
      </c>
      <c r="H5" s="16">
        <v>0.04</v>
      </c>
      <c r="I5" s="180">
        <f t="shared" si="0"/>
        <v>2688</v>
      </c>
    </row>
    <row r="6" customHeight="1" spans="1:10">
      <c r="A6" s="181"/>
      <c r="B6" s="182"/>
      <c r="C6" s="133"/>
      <c r="D6" s="41"/>
      <c r="E6" s="42"/>
      <c r="F6" s="14" t="s">
        <v>165</v>
      </c>
      <c r="G6" s="48">
        <v>16800</v>
      </c>
      <c r="H6" s="16">
        <v>0.158</v>
      </c>
      <c r="I6" s="180">
        <f t="shared" si="0"/>
        <v>2654.4</v>
      </c>
    </row>
    <row r="7" customHeight="1" spans="1:10">
      <c r="A7" s="181"/>
      <c r="B7" s="182"/>
      <c r="C7" s="133"/>
      <c r="D7" s="41"/>
      <c r="E7" s="42"/>
      <c r="F7" s="20" t="s">
        <v>166</v>
      </c>
      <c r="G7" s="48">
        <v>16800</v>
      </c>
      <c r="H7" s="16">
        <v>0.85</v>
      </c>
      <c r="I7" s="180">
        <f t="shared" si="0"/>
        <v>14280</v>
      </c>
    </row>
    <row r="8" customHeight="1" spans="1:10">
      <c r="A8" s="181"/>
      <c r="B8" s="182"/>
      <c r="C8" s="133"/>
      <c r="D8" s="41"/>
      <c r="E8" s="42"/>
      <c r="F8" s="20" t="s">
        <v>167</v>
      </c>
      <c r="G8" s="48">
        <f>16800*0.01</f>
        <v>168</v>
      </c>
      <c r="H8" s="16">
        <v>0</v>
      </c>
      <c r="I8" s="180">
        <f t="shared" si="0"/>
        <v>0</v>
      </c>
    </row>
    <row r="9" customHeight="1" spans="1:10">
      <c r="A9" s="181"/>
      <c r="B9" s="182"/>
      <c r="C9" s="133"/>
      <c r="D9" s="41"/>
      <c r="E9" s="42"/>
      <c r="F9" s="20" t="s">
        <v>168</v>
      </c>
      <c r="G9" s="48">
        <v>25</v>
      </c>
      <c r="H9" s="16">
        <v>0</v>
      </c>
      <c r="I9" s="180">
        <f t="shared" si="0"/>
        <v>0</v>
      </c>
      <c r="J9" s="1" t="s">
        <v>169</v>
      </c>
    </row>
    <row r="10" customHeight="1" spans="1:10">
      <c r="A10" s="181"/>
      <c r="B10" s="182"/>
      <c r="C10" s="133"/>
      <c r="D10" s="41"/>
      <c r="E10" s="42"/>
      <c r="F10" s="14" t="s">
        <v>170</v>
      </c>
      <c r="G10" s="16">
        <v>1189</v>
      </c>
      <c r="H10" s="37">
        <v>0.22</v>
      </c>
      <c r="I10" s="180">
        <f t="shared" si="0"/>
        <v>261.58</v>
      </c>
    </row>
    <row r="11" customHeight="1" spans="1:10">
      <c r="A11" s="181"/>
      <c r="B11" s="182"/>
      <c r="C11" s="133"/>
      <c r="D11" s="41"/>
      <c r="E11" s="42"/>
      <c r="F11" s="14" t="s">
        <v>165</v>
      </c>
      <c r="G11" s="16">
        <v>1189</v>
      </c>
      <c r="H11" s="16">
        <v>0.158</v>
      </c>
      <c r="I11" s="180">
        <f t="shared" si="0"/>
        <v>187.862</v>
      </c>
    </row>
    <row r="12" customHeight="1" spans="1:10">
      <c r="A12" s="181"/>
      <c r="B12" s="182"/>
      <c r="C12" s="133"/>
      <c r="D12" s="41"/>
      <c r="E12" s="42"/>
      <c r="F12" s="16" t="s">
        <v>28</v>
      </c>
      <c r="G12" s="16">
        <f>1189*4</f>
        <v>4756</v>
      </c>
      <c r="H12" s="16">
        <v>0.04</v>
      </c>
      <c r="I12" s="180">
        <f t="shared" si="0"/>
        <v>190.24</v>
      </c>
    </row>
    <row r="13" customHeight="1" spans="1:10">
      <c r="A13" s="181"/>
      <c r="B13" s="182"/>
      <c r="C13" s="133"/>
      <c r="D13" s="41"/>
      <c r="E13" s="42"/>
      <c r="F13" s="14" t="s">
        <v>166</v>
      </c>
      <c r="G13" s="16">
        <v>1200</v>
      </c>
      <c r="H13" s="16">
        <v>0.85</v>
      </c>
      <c r="I13" s="180">
        <f t="shared" si="0"/>
        <v>1020</v>
      </c>
    </row>
    <row r="14" customHeight="1" spans="1:10">
      <c r="A14" s="183"/>
      <c r="B14" s="184"/>
      <c r="C14" s="185"/>
      <c r="D14" s="45"/>
      <c r="E14" s="46"/>
      <c r="F14" s="14" t="s">
        <v>167</v>
      </c>
      <c r="G14" s="16">
        <f>1200*0.01</f>
        <v>12</v>
      </c>
      <c r="H14" s="16">
        <v>0</v>
      </c>
      <c r="I14" s="180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80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80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80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80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6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7">
        <f>SUM(I3:I23)</f>
        <v>96714.882</v>
      </c>
    </row>
    <row r="25" customHeight="1" spans="1:10">
      <c r="I25" s="187">
        <v>-51042.9</v>
      </c>
      <c r="J25" s="188" t="s">
        <v>177</v>
      </c>
    </row>
    <row r="26" customHeight="1" spans="1:10">
      <c r="I26" s="189">
        <f>I24+I25</f>
        <v>45671.982</v>
      </c>
    </row>
    <row r="32" ht="28.5" spans="1:10">
      <c r="A32" s="106" t="s">
        <v>141</v>
      </c>
      <c r="B32" s="106"/>
      <c r="C32" s="106"/>
      <c r="D32" s="106"/>
      <c r="E32" s="106"/>
      <c r="F32" s="106"/>
      <c r="G32" s="106"/>
      <c r="H32" s="106"/>
      <c r="I32" s="106"/>
      <c r="J32" s="106"/>
    </row>
    <row r="33" customHeight="1" spans="1:10">
      <c r="A33" s="107" t="s">
        <v>142</v>
      </c>
      <c r="B33" s="107" t="s">
        <v>143</v>
      </c>
      <c r="C33" s="107" t="s">
        <v>144</v>
      </c>
      <c r="D33" s="107" t="s">
        <v>145</v>
      </c>
      <c r="E33" s="107" t="s">
        <v>146</v>
      </c>
      <c r="F33" s="108" t="s">
        <v>147</v>
      </c>
      <c r="G33" s="107" t="s">
        <v>148</v>
      </c>
      <c r="H33" s="107" t="s">
        <v>149</v>
      </c>
      <c r="I33" s="107" t="s">
        <v>150</v>
      </c>
      <c r="J33" s="107" t="s">
        <v>151</v>
      </c>
    </row>
    <row r="34" customHeight="1" spans="1:10">
      <c r="A34" s="107"/>
      <c r="B34" s="107"/>
      <c r="C34" s="107"/>
      <c r="D34" s="107" t="s">
        <v>152</v>
      </c>
      <c r="E34" s="107"/>
      <c r="F34" s="108" t="s">
        <v>153</v>
      </c>
      <c r="G34" s="107"/>
      <c r="H34" s="107"/>
      <c r="I34" s="109" t="s">
        <v>154</v>
      </c>
      <c r="J34" s="107"/>
    </row>
    <row r="35" ht="42" spans="1:10">
      <c r="A35" s="109">
        <v>1</v>
      </c>
      <c r="B35" s="176">
        <v>45917</v>
      </c>
      <c r="C35" s="107" t="s">
        <v>155</v>
      </c>
      <c r="D35" s="107" t="s">
        <v>156</v>
      </c>
      <c r="E35" s="107" t="s">
        <v>157</v>
      </c>
      <c r="F35" s="107" t="s">
        <v>158</v>
      </c>
      <c r="G35" s="107" t="s">
        <v>158</v>
      </c>
      <c r="H35" s="107" t="s">
        <v>158</v>
      </c>
      <c r="I35" s="177">
        <v>9588.47</v>
      </c>
      <c r="J35" s="107"/>
    </row>
    <row r="36" ht="42" spans="1:10">
      <c r="A36" s="109">
        <v>1</v>
      </c>
      <c r="B36" s="176">
        <v>45917</v>
      </c>
      <c r="C36" s="107" t="s">
        <v>155</v>
      </c>
      <c r="D36" s="107" t="s">
        <v>156</v>
      </c>
      <c r="E36" s="107" t="s">
        <v>159</v>
      </c>
      <c r="F36" s="107" t="s">
        <v>158</v>
      </c>
      <c r="G36" s="107" t="s">
        <v>158</v>
      </c>
      <c r="H36" s="107" t="s">
        <v>158</v>
      </c>
      <c r="I36" s="177">
        <v>19176.87</v>
      </c>
      <c r="J36" s="107"/>
    </row>
    <row r="37" ht="42" spans="1:10">
      <c r="A37" s="109">
        <v>1</v>
      </c>
      <c r="B37" s="176">
        <v>45917</v>
      </c>
      <c r="C37" s="107" t="s">
        <v>155</v>
      </c>
      <c r="D37" s="107" t="s">
        <v>156</v>
      </c>
      <c r="E37" s="107" t="s">
        <v>160</v>
      </c>
      <c r="F37" s="107" t="s">
        <v>158</v>
      </c>
      <c r="G37" s="107" t="s">
        <v>158</v>
      </c>
      <c r="H37" s="107" t="s">
        <v>158</v>
      </c>
      <c r="I37" s="177">
        <v>29067.45</v>
      </c>
      <c r="J37" s="107"/>
    </row>
    <row r="38" ht="42" spans="1:10">
      <c r="A38" s="109">
        <v>1</v>
      </c>
      <c r="B38" s="176">
        <v>45917</v>
      </c>
      <c r="C38" s="107" t="s">
        <v>155</v>
      </c>
      <c r="D38" s="107" t="s">
        <v>156</v>
      </c>
      <c r="E38" s="107" t="s">
        <v>157</v>
      </c>
      <c r="F38" s="107" t="s">
        <v>158</v>
      </c>
      <c r="G38" s="107" t="s">
        <v>158</v>
      </c>
      <c r="H38" s="107" t="s">
        <v>158</v>
      </c>
      <c r="I38" s="177">
        <v>23657.4</v>
      </c>
      <c r="J38" s="107"/>
    </row>
    <row r="39" ht="42" spans="1:10">
      <c r="A39" s="109">
        <v>1</v>
      </c>
      <c r="B39" s="176">
        <v>45917</v>
      </c>
      <c r="C39" s="107" t="s">
        <v>155</v>
      </c>
      <c r="D39" s="107" t="s">
        <v>156</v>
      </c>
      <c r="E39" s="107" t="s">
        <v>159</v>
      </c>
      <c r="F39" s="107" t="s">
        <v>158</v>
      </c>
      <c r="G39" s="107" t="s">
        <v>158</v>
      </c>
      <c r="H39" s="107" t="s">
        <v>158</v>
      </c>
      <c r="I39" s="177">
        <v>47314.73</v>
      </c>
      <c r="J39" s="107"/>
    </row>
    <row r="40" ht="42" spans="1:10">
      <c r="A40" s="109">
        <v>1</v>
      </c>
      <c r="B40" s="176">
        <v>45917</v>
      </c>
      <c r="C40" s="107" t="s">
        <v>155</v>
      </c>
      <c r="D40" s="107" t="s">
        <v>156</v>
      </c>
      <c r="E40" s="107" t="s">
        <v>160</v>
      </c>
      <c r="F40" s="107" t="s">
        <v>158</v>
      </c>
      <c r="G40" s="107" t="s">
        <v>158</v>
      </c>
      <c r="H40" s="107" t="s">
        <v>158</v>
      </c>
      <c r="I40" s="177">
        <v>9258.93</v>
      </c>
      <c r="J40" s="107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22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22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22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22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58">
        <v>45710</v>
      </c>
      <c r="B11" s="36" t="s">
        <v>10</v>
      </c>
      <c r="C11" s="36">
        <v>19745</v>
      </c>
      <c r="D11" s="154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5"/>
      <c r="B14" s="46"/>
      <c r="C14" s="46"/>
      <c r="D14" s="156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5"/>
      <c r="B15" s="46"/>
      <c r="C15" s="46"/>
      <c r="D15" s="156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5"/>
      <c r="B16" s="46"/>
      <c r="C16" s="46"/>
      <c r="D16" s="156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5"/>
      <c r="B17" s="46"/>
      <c r="C17" s="46"/>
      <c r="D17" s="156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5"/>
      <c r="B18" s="46"/>
      <c r="C18" s="46"/>
      <c r="D18" s="156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5"/>
      <c r="B19" s="46"/>
      <c r="C19" s="46"/>
      <c r="D19" s="156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5"/>
      <c r="B20" s="46"/>
      <c r="C20" s="46"/>
      <c r="D20" s="156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5"/>
      <c r="B21" s="46"/>
      <c r="C21" s="46"/>
      <c r="D21" s="156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3"/>
      <c r="B22" s="46"/>
      <c r="C22" s="46"/>
      <c r="D22" s="156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22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22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22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22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22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22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22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22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22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22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22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22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22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22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22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22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23" t="s">
        <v>10</v>
      </c>
      <c r="C3" s="123" t="s">
        <v>209</v>
      </c>
      <c r="D3" s="125" t="s">
        <v>210</v>
      </c>
      <c r="E3" s="123" t="s">
        <v>211</v>
      </c>
      <c r="F3" s="14" t="s">
        <v>212</v>
      </c>
      <c r="G3" s="17">
        <f>(2876+7124+2876+7124)*1.05*5</f>
        <v>105000</v>
      </c>
      <c r="H3" s="17">
        <v>0.04</v>
      </c>
      <c r="I3" s="122">
        <f t="shared" ref="I3:I57" si="0">G3*H3</f>
        <v>4200</v>
      </c>
    </row>
    <row r="4" hidden="1" customHeight="1" spans="1:12">
      <c r="A4" s="43"/>
      <c r="B4" s="135"/>
      <c r="C4" s="135"/>
      <c r="D4" s="137"/>
      <c r="E4" s="135"/>
      <c r="F4" s="14" t="s">
        <v>213</v>
      </c>
      <c r="G4" s="17">
        <f>美金已付!G50*1.05</f>
        <v>22050</v>
      </c>
      <c r="H4" s="17">
        <v>0.08</v>
      </c>
      <c r="I4" s="122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6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6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6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6">
        <f t="shared" si="0"/>
        <v>2100</v>
      </c>
    </row>
    <row r="9" customHeight="1" spans="1:12">
      <c r="A9" s="33">
        <v>45739</v>
      </c>
      <c r="B9" s="33" t="s">
        <v>10</v>
      </c>
      <c r="C9" s="123" t="s">
        <v>218</v>
      </c>
      <c r="D9" s="167" t="s">
        <v>219</v>
      </c>
      <c r="E9" s="123" t="s">
        <v>220</v>
      </c>
      <c r="F9" s="14" t="s">
        <v>212</v>
      </c>
      <c r="G9" s="17">
        <v>159930</v>
      </c>
      <c r="H9" s="17">
        <v>0.04</v>
      </c>
      <c r="I9" s="166">
        <f t="shared" si="0"/>
        <v>6397.2</v>
      </c>
    </row>
    <row r="10" hidden="1" customHeight="1" spans="1:12">
      <c r="A10" s="39"/>
      <c r="B10" s="39"/>
      <c r="C10" s="39"/>
      <c r="D10" s="168"/>
      <c r="E10" s="39"/>
      <c r="F10" s="14" t="s">
        <v>217</v>
      </c>
      <c r="G10" s="17">
        <v>5250</v>
      </c>
      <c r="H10" s="17">
        <v>0.22</v>
      </c>
      <c r="I10" s="166">
        <f t="shared" si="0"/>
        <v>1155</v>
      </c>
    </row>
    <row r="11" hidden="1" customHeight="1" spans="1:12">
      <c r="A11" s="39"/>
      <c r="B11" s="39"/>
      <c r="C11" s="39"/>
      <c r="D11" s="168"/>
      <c r="E11" s="39"/>
      <c r="F11" s="16" t="s">
        <v>15</v>
      </c>
      <c r="G11" s="17">
        <v>5250</v>
      </c>
      <c r="H11" s="17">
        <v>0.08</v>
      </c>
      <c r="I11" s="166">
        <f t="shared" si="0"/>
        <v>420</v>
      </c>
    </row>
    <row r="12" customHeight="1" spans="1:12">
      <c r="A12" s="43"/>
      <c r="B12" s="43"/>
      <c r="C12" s="43"/>
      <c r="D12" s="169"/>
      <c r="E12" s="43"/>
      <c r="F12" s="14" t="s">
        <v>213</v>
      </c>
      <c r="G12" s="17">
        <v>31986</v>
      </c>
      <c r="H12" s="17">
        <v>0.08</v>
      </c>
      <c r="I12" s="166">
        <f t="shared" si="0"/>
        <v>2558.88</v>
      </c>
      <c r="L12" s="170"/>
    </row>
    <row r="13" ht="22" customHeight="1" spans="1:12">
      <c r="A13" s="33">
        <v>45740</v>
      </c>
      <c r="B13" s="33" t="s">
        <v>10</v>
      </c>
      <c r="C13" s="123" t="s">
        <v>221</v>
      </c>
      <c r="D13" s="167" t="s">
        <v>222</v>
      </c>
      <c r="E13" s="123" t="s">
        <v>223</v>
      </c>
      <c r="F13" s="14" t="s">
        <v>212</v>
      </c>
      <c r="G13" s="17">
        <v>130300</v>
      </c>
      <c r="H13" s="17">
        <v>0.04</v>
      </c>
      <c r="I13" s="166">
        <f t="shared" si="0"/>
        <v>5212</v>
      </c>
    </row>
    <row r="14" ht="22" customHeight="1" spans="1:12">
      <c r="A14" s="43"/>
      <c r="B14" s="43"/>
      <c r="C14" s="43"/>
      <c r="D14" s="169"/>
      <c r="E14" s="43"/>
      <c r="F14" s="14" t="s">
        <v>213</v>
      </c>
      <c r="G14" s="127">
        <v>26060</v>
      </c>
      <c r="H14" s="17">
        <v>0.08</v>
      </c>
      <c r="I14" s="166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6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6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6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6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6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6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6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6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6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6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6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6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6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6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6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6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6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6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6">
        <f t="shared" si="0"/>
        <v>378</v>
      </c>
    </row>
    <row r="35" customHeight="1" spans="1:9">
      <c r="A35" s="33">
        <v>45754</v>
      </c>
      <c r="B35" s="33" t="s">
        <v>10</v>
      </c>
      <c r="C35" s="123" t="s">
        <v>237</v>
      </c>
      <c r="D35" s="167" t="s">
        <v>238</v>
      </c>
      <c r="E35" s="123" t="s">
        <v>239</v>
      </c>
      <c r="F35" s="14" t="s">
        <v>212</v>
      </c>
      <c r="G35" s="16">
        <v>375910</v>
      </c>
      <c r="H35" s="17">
        <v>0.04</v>
      </c>
      <c r="I35" s="171">
        <f t="shared" si="0"/>
        <v>15036.4</v>
      </c>
    </row>
    <row r="36" customHeight="1" spans="1:9">
      <c r="A36" s="39"/>
      <c r="B36" s="39"/>
      <c r="C36" s="39"/>
      <c r="D36" s="168"/>
      <c r="E36" s="39"/>
      <c r="F36" s="14" t="s">
        <v>217</v>
      </c>
      <c r="G36" s="127">
        <v>64682</v>
      </c>
      <c r="H36" s="17">
        <v>0.22</v>
      </c>
      <c r="I36" s="171">
        <f t="shared" si="0"/>
        <v>14230.04</v>
      </c>
    </row>
    <row r="37" customHeight="1" spans="1:9">
      <c r="A37" s="39"/>
      <c r="B37" s="39"/>
      <c r="C37" s="39"/>
      <c r="D37" s="168"/>
      <c r="E37" s="39"/>
      <c r="F37" s="16" t="s">
        <v>15</v>
      </c>
      <c r="G37" s="127">
        <v>64682</v>
      </c>
      <c r="H37" s="17">
        <v>0.08</v>
      </c>
      <c r="I37" s="171">
        <f t="shared" si="0"/>
        <v>5174.56</v>
      </c>
    </row>
    <row r="38" customHeight="1" spans="1:9">
      <c r="A38" s="43"/>
      <c r="B38" s="43"/>
      <c r="C38" s="43"/>
      <c r="D38" s="169"/>
      <c r="E38" s="43"/>
      <c r="F38" s="14" t="s">
        <v>213</v>
      </c>
      <c r="G38" s="127">
        <v>75182</v>
      </c>
      <c r="H38" s="17">
        <v>0.08</v>
      </c>
      <c r="I38" s="171">
        <f t="shared" si="0"/>
        <v>6014.56</v>
      </c>
    </row>
    <row r="39" customHeight="1" spans="1:9">
      <c r="A39" s="33">
        <v>45754</v>
      </c>
      <c r="B39" s="126" t="s">
        <v>10</v>
      </c>
      <c r="C39" s="126" t="s">
        <v>240</v>
      </c>
      <c r="D39" s="172" t="s">
        <v>241</v>
      </c>
      <c r="E39" s="126" t="s">
        <v>242</v>
      </c>
      <c r="F39" s="14" t="s">
        <v>217</v>
      </c>
      <c r="G39" s="17">
        <v>56174</v>
      </c>
      <c r="H39" s="17">
        <v>0.22</v>
      </c>
      <c r="I39" s="166">
        <f t="shared" si="0"/>
        <v>12358.28</v>
      </c>
    </row>
    <row r="40" customHeight="1" spans="1:9">
      <c r="A40" s="39"/>
      <c r="B40" s="131"/>
      <c r="C40" s="131"/>
      <c r="D40" s="134"/>
      <c r="E40" s="131"/>
      <c r="F40" s="16" t="s">
        <v>15</v>
      </c>
      <c r="G40" s="17">
        <v>56174</v>
      </c>
      <c r="H40" s="17">
        <v>0.08</v>
      </c>
      <c r="I40" s="166">
        <f t="shared" si="0"/>
        <v>4493.92</v>
      </c>
    </row>
    <row r="41" customHeight="1" spans="1:9">
      <c r="A41" s="39"/>
      <c r="B41" s="131"/>
      <c r="C41" s="131"/>
      <c r="D41" s="134"/>
      <c r="E41" s="131"/>
      <c r="F41" s="14" t="s">
        <v>243</v>
      </c>
      <c r="G41" s="17">
        <v>136179</v>
      </c>
      <c r="H41" s="17">
        <v>0.04</v>
      </c>
      <c r="I41" s="166">
        <f t="shared" si="0"/>
        <v>5447.16</v>
      </c>
    </row>
    <row r="42" customHeight="1" spans="1:9">
      <c r="A42" s="39"/>
      <c r="B42" s="131"/>
      <c r="C42" s="131"/>
      <c r="D42" s="134"/>
      <c r="E42" s="131"/>
      <c r="F42" s="14" t="s">
        <v>244</v>
      </c>
      <c r="G42" s="17">
        <v>112348</v>
      </c>
      <c r="H42" s="17">
        <v>0.04</v>
      </c>
      <c r="I42" s="166">
        <f t="shared" si="0"/>
        <v>4493.92</v>
      </c>
    </row>
    <row r="43" customHeight="1" spans="1:9">
      <c r="A43" s="43"/>
      <c r="B43" s="138"/>
      <c r="C43" s="138"/>
      <c r="D43" s="173"/>
      <c r="E43" s="138"/>
      <c r="F43" s="14" t="s">
        <v>213</v>
      </c>
      <c r="G43" s="17">
        <v>56174</v>
      </c>
      <c r="H43" s="17">
        <v>0.08</v>
      </c>
      <c r="I43" s="166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6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6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6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6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6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6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6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6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04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4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5"/>
    </row>
    <row r="65" ht="28.5" spans="1:10">
      <c r="A65" s="106" t="s">
        <v>141</v>
      </c>
      <c r="B65" s="106"/>
      <c r="C65" s="106"/>
      <c r="D65" s="106"/>
      <c r="E65" s="106"/>
      <c r="F65" s="106"/>
      <c r="G65" s="106"/>
      <c r="H65" s="106"/>
      <c r="I65" s="106"/>
      <c r="J65" s="106"/>
    </row>
    <row r="66" customHeight="1" spans="1:10">
      <c r="A66" s="107" t="s">
        <v>142</v>
      </c>
      <c r="B66" s="107" t="s">
        <v>143</v>
      </c>
      <c r="C66" s="107" t="s">
        <v>144</v>
      </c>
      <c r="D66" s="107" t="s">
        <v>145</v>
      </c>
      <c r="E66" s="107" t="s">
        <v>146</v>
      </c>
      <c r="F66" s="108" t="s">
        <v>147</v>
      </c>
      <c r="G66" s="107" t="s">
        <v>148</v>
      </c>
      <c r="H66" s="107" t="s">
        <v>149</v>
      </c>
      <c r="I66" s="107" t="s">
        <v>150</v>
      </c>
      <c r="J66" s="107" t="s">
        <v>151</v>
      </c>
    </row>
    <row r="67" customHeight="1" spans="1:10">
      <c r="A67" s="107"/>
      <c r="B67" s="107"/>
      <c r="C67" s="107"/>
      <c r="D67" s="107" t="s">
        <v>152</v>
      </c>
      <c r="E67" s="107"/>
      <c r="F67" s="108" t="s">
        <v>153</v>
      </c>
      <c r="G67" s="107"/>
      <c r="H67" s="107"/>
      <c r="I67" s="109" t="s">
        <v>154</v>
      </c>
      <c r="J67" s="107"/>
    </row>
    <row r="68" ht="28" spans="1:10">
      <c r="A68" s="109">
        <v>1</v>
      </c>
      <c r="B68" s="176">
        <v>45957</v>
      </c>
      <c r="C68" s="107" t="s">
        <v>155</v>
      </c>
      <c r="D68" s="107" t="s">
        <v>156</v>
      </c>
      <c r="E68" s="107" t="s">
        <v>157</v>
      </c>
      <c r="F68" s="107" t="s">
        <v>158</v>
      </c>
      <c r="G68" s="107" t="s">
        <v>158</v>
      </c>
      <c r="H68" s="107" t="s">
        <v>158</v>
      </c>
      <c r="I68" s="177">
        <v>4746.49</v>
      </c>
      <c r="J68" s="107"/>
    </row>
    <row r="69" ht="28" spans="1:10">
      <c r="A69" s="109">
        <v>1</v>
      </c>
      <c r="B69" s="176">
        <v>45957</v>
      </c>
      <c r="C69" s="107" t="s">
        <v>155</v>
      </c>
      <c r="D69" s="107" t="s">
        <v>156</v>
      </c>
      <c r="E69" s="107" t="s">
        <v>159</v>
      </c>
      <c r="F69" s="107" t="s">
        <v>158</v>
      </c>
      <c r="G69" s="107" t="s">
        <v>158</v>
      </c>
      <c r="H69" s="107" t="s">
        <v>158</v>
      </c>
      <c r="I69" s="177">
        <v>120925.03</v>
      </c>
      <c r="J69" s="107"/>
    </row>
    <row r="70" ht="28" spans="1:10">
      <c r="A70" s="109">
        <v>1</v>
      </c>
      <c r="B70" s="176">
        <v>45957</v>
      </c>
      <c r="C70" s="107" t="s">
        <v>155</v>
      </c>
      <c r="D70" s="107" t="s">
        <v>156</v>
      </c>
      <c r="E70" s="107" t="s">
        <v>160</v>
      </c>
      <c r="F70" s="107" t="s">
        <v>158</v>
      </c>
      <c r="G70" s="107" t="s">
        <v>158</v>
      </c>
      <c r="H70" s="107" t="s">
        <v>158</v>
      </c>
      <c r="I70" s="177">
        <v>26844.46</v>
      </c>
      <c r="J70" s="107"/>
    </row>
    <row r="71" ht="28" spans="1:10">
      <c r="A71" s="109">
        <v>1</v>
      </c>
      <c r="B71" s="176">
        <v>45957</v>
      </c>
      <c r="C71" s="107" t="s">
        <v>155</v>
      </c>
      <c r="D71" s="107" t="s">
        <v>156</v>
      </c>
      <c r="E71" s="107" t="s">
        <v>157</v>
      </c>
      <c r="F71" s="107" t="s">
        <v>158</v>
      </c>
      <c r="G71" s="107" t="s">
        <v>158</v>
      </c>
      <c r="H71" s="107" t="s">
        <v>158</v>
      </c>
      <c r="I71" s="177">
        <v>4440.32</v>
      </c>
      <c r="J71" s="107"/>
    </row>
    <row r="72" ht="28" spans="1:10">
      <c r="A72" s="109">
        <v>1</v>
      </c>
      <c r="B72" s="176">
        <v>45957</v>
      </c>
      <c r="C72" s="107" t="s">
        <v>155</v>
      </c>
      <c r="D72" s="107" t="s">
        <v>156</v>
      </c>
      <c r="E72" s="107" t="s">
        <v>159</v>
      </c>
      <c r="F72" s="107" t="s">
        <v>158</v>
      </c>
      <c r="G72" s="107" t="s">
        <v>158</v>
      </c>
      <c r="H72" s="107" t="s">
        <v>158</v>
      </c>
      <c r="I72" s="177">
        <v>7618.49</v>
      </c>
      <c r="J72" s="107"/>
    </row>
    <row r="73" ht="28" spans="1:10">
      <c r="A73" s="109">
        <v>1</v>
      </c>
      <c r="B73" s="176">
        <v>45957</v>
      </c>
      <c r="C73" s="107" t="s">
        <v>155</v>
      </c>
      <c r="D73" s="107" t="s">
        <v>156</v>
      </c>
      <c r="E73" s="107" t="s">
        <v>160</v>
      </c>
      <c r="F73" s="107" t="s">
        <v>158</v>
      </c>
      <c r="G73" s="107" t="s">
        <v>158</v>
      </c>
      <c r="H73" s="107" t="s">
        <v>158</v>
      </c>
      <c r="I73" s="177">
        <v>23626.97</v>
      </c>
      <c r="J73" s="107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2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2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2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2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2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2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2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2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2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2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2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2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2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2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2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2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2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2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2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2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2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2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2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2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2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2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2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2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2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2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2">
        <f t="shared" si="0"/>
        <v>2016</v>
      </c>
    </row>
    <row r="34" customHeight="1" spans="1:9">
      <c r="A34" s="153">
        <v>45774</v>
      </c>
      <c r="B34" s="36" t="s">
        <v>10</v>
      </c>
      <c r="C34" s="36" t="s">
        <v>289</v>
      </c>
      <c r="D34" s="154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2">
        <f t="shared" si="0"/>
        <v>1177.6</v>
      </c>
    </row>
    <row r="35" customHeight="1" spans="1:9">
      <c r="A35" s="155"/>
      <c r="B35" s="46"/>
      <c r="C35" s="46"/>
      <c r="D35" s="156"/>
      <c r="E35" s="46"/>
      <c r="F35" s="14" t="s">
        <v>292</v>
      </c>
      <c r="G35" s="16">
        <v>1912</v>
      </c>
      <c r="H35" s="16">
        <v>0.2</v>
      </c>
      <c r="I35" s="152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2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2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2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2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2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2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2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2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2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2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2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7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7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7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2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2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2">
        <f t="shared" si="0"/>
        <v>460.08</v>
      </c>
    </row>
    <row r="53" customHeight="1" spans="1:9">
      <c r="A53" s="153">
        <v>45785</v>
      </c>
      <c r="B53" s="158" t="s">
        <v>10</v>
      </c>
      <c r="C53" s="158" t="s">
        <v>305</v>
      </c>
      <c r="D53" s="159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7">
        <f t="shared" si="0"/>
        <v>4745.37</v>
      </c>
    </row>
    <row r="54" customHeight="1" spans="1:9">
      <c r="A54" s="160"/>
      <c r="B54" s="161"/>
      <c r="C54" s="161"/>
      <c r="D54" s="162"/>
      <c r="E54" s="42"/>
      <c r="F54" s="16" t="s">
        <v>15</v>
      </c>
      <c r="G54" s="52">
        <v>22597</v>
      </c>
      <c r="H54" s="16">
        <v>0.08</v>
      </c>
      <c r="I54" s="157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7">
        <f t="shared" si="0"/>
        <v>6300</v>
      </c>
    </row>
    <row r="56" customHeight="1" spans="1:9">
      <c r="A56" s="155"/>
      <c r="B56" s="163"/>
      <c r="C56" s="163"/>
      <c r="D56" s="164"/>
      <c r="E56" s="46"/>
      <c r="F56" s="14" t="s">
        <v>308</v>
      </c>
      <c r="G56" s="52">
        <v>31500</v>
      </c>
      <c r="H56" s="16">
        <v>0.08</v>
      </c>
      <c r="I56" s="157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2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7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7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7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7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7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7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7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7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7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7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7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7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7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7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7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7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7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7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7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7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5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6" t="s">
        <v>141</v>
      </c>
      <c r="B89" s="106"/>
      <c r="C89" s="106"/>
      <c r="D89" s="106"/>
      <c r="E89" s="106"/>
      <c r="F89" s="106"/>
      <c r="G89" s="106"/>
      <c r="H89" s="106"/>
      <c r="I89" s="106"/>
      <c r="J89" s="106"/>
    </row>
    <row r="90" ht="14.5" spans="1:12">
      <c r="A90" s="107" t="s">
        <v>142</v>
      </c>
      <c r="B90" s="107" t="s">
        <v>143</v>
      </c>
      <c r="C90" s="107" t="s">
        <v>144</v>
      </c>
      <c r="D90" s="107" t="s">
        <v>145</v>
      </c>
      <c r="E90" s="107" t="s">
        <v>146</v>
      </c>
      <c r="F90" s="108" t="s">
        <v>147</v>
      </c>
      <c r="G90" s="107" t="s">
        <v>148</v>
      </c>
      <c r="H90" s="107" t="s">
        <v>149</v>
      </c>
      <c r="I90" s="107" t="s">
        <v>150</v>
      </c>
      <c r="J90" s="107" t="s">
        <v>151</v>
      </c>
    </row>
    <row r="91" ht="28.5" spans="1:12">
      <c r="A91" s="107"/>
      <c r="B91" s="107"/>
      <c r="C91" s="107"/>
      <c r="D91" s="107" t="s">
        <v>152</v>
      </c>
      <c r="E91" s="107"/>
      <c r="F91" s="108" t="s">
        <v>153</v>
      </c>
      <c r="G91" s="107"/>
      <c r="H91" s="107"/>
      <c r="I91" s="109" t="s">
        <v>154</v>
      </c>
      <c r="J91" s="107"/>
    </row>
    <row r="92" spans="1:12">
      <c r="A92" s="110">
        <v>1</v>
      </c>
      <c r="B92" s="111">
        <v>46035</v>
      </c>
      <c r="C92" s="112" t="s">
        <v>155</v>
      </c>
      <c r="D92" s="112" t="s">
        <v>156</v>
      </c>
      <c r="E92" s="107" t="s">
        <v>157</v>
      </c>
      <c r="F92" s="107"/>
      <c r="G92" s="107" t="s">
        <v>325</v>
      </c>
      <c r="H92" s="107">
        <v>38213</v>
      </c>
      <c r="I92" s="113">
        <v>7342.14</v>
      </c>
      <c r="J92" s="107"/>
      <c r="K92" s="1">
        <v>3978.93</v>
      </c>
    </row>
    <row r="93" spans="1:12">
      <c r="A93" s="118"/>
      <c r="B93" s="119"/>
      <c r="C93" s="120"/>
      <c r="D93" s="120"/>
      <c r="E93" s="107" t="s">
        <v>160</v>
      </c>
      <c r="F93" s="107"/>
      <c r="G93" s="107" t="s">
        <v>326</v>
      </c>
      <c r="H93" s="107">
        <v>16150</v>
      </c>
      <c r="I93" s="121"/>
      <c r="J93" s="107"/>
      <c r="K93" s="1">
        <v>3363.21</v>
      </c>
    </row>
    <row r="94" spans="1:12">
      <c r="A94" s="110">
        <v>1</v>
      </c>
      <c r="B94" s="111">
        <v>46035</v>
      </c>
      <c r="C94" s="112" t="s">
        <v>155</v>
      </c>
      <c r="D94" s="112" t="s">
        <v>156</v>
      </c>
      <c r="E94" s="107" t="s">
        <v>157</v>
      </c>
      <c r="F94" s="107"/>
      <c r="G94" s="107" t="s">
        <v>325</v>
      </c>
      <c r="H94" s="107">
        <v>26850</v>
      </c>
      <c r="I94" s="113">
        <v>45390.41</v>
      </c>
      <c r="J94" s="107"/>
      <c r="K94" s="1">
        <v>2795.73</v>
      </c>
    </row>
    <row r="95" spans="1:12">
      <c r="A95" s="114"/>
      <c r="B95" s="115"/>
      <c r="C95" s="116"/>
      <c r="D95" s="116"/>
      <c r="E95" s="107" t="s">
        <v>159</v>
      </c>
      <c r="F95" s="107"/>
      <c r="G95" s="107" t="s">
        <v>326</v>
      </c>
      <c r="H95" s="107">
        <v>21840</v>
      </c>
      <c r="I95" s="117"/>
      <c r="J95" s="107"/>
      <c r="K95" s="1">
        <v>4548.14</v>
      </c>
    </row>
    <row r="96" spans="1:12">
      <c r="A96" s="118"/>
      <c r="B96" s="119"/>
      <c r="C96" s="120"/>
      <c r="D96" s="120"/>
      <c r="E96" s="107" t="s">
        <v>160</v>
      </c>
      <c r="F96" s="107"/>
      <c r="G96" s="107" t="s">
        <v>326</v>
      </c>
      <c r="H96" s="107">
        <v>182698</v>
      </c>
      <c r="I96" s="121"/>
      <c r="J96" s="107"/>
      <c r="K96" s="1">
        <v>38046.54</v>
      </c>
    </row>
    <row r="97" spans="1:11">
      <c r="A97" s="110">
        <v>1</v>
      </c>
      <c r="B97" s="111">
        <v>46035</v>
      </c>
      <c r="C97" s="112" t="s">
        <v>155</v>
      </c>
      <c r="D97" s="112" t="s">
        <v>156</v>
      </c>
      <c r="E97" s="107" t="s">
        <v>157</v>
      </c>
      <c r="F97" s="107"/>
      <c r="G97" s="107" t="s">
        <v>325</v>
      </c>
      <c r="H97" s="107">
        <v>44420</v>
      </c>
      <c r="I97" s="113">
        <v>27457.53</v>
      </c>
      <c r="J97" s="107"/>
      <c r="K97" s="1">
        <v>4625.19</v>
      </c>
    </row>
    <row r="98" spans="1:11">
      <c r="A98" s="114"/>
      <c r="B98" s="115"/>
      <c r="C98" s="116"/>
      <c r="D98" s="116"/>
      <c r="E98" s="107" t="s">
        <v>159</v>
      </c>
      <c r="F98" s="107"/>
      <c r="G98" s="107" t="s">
        <v>326</v>
      </c>
      <c r="H98" s="107">
        <v>30860</v>
      </c>
      <c r="I98" s="117"/>
      <c r="J98" s="107"/>
      <c r="K98" s="1">
        <v>6426.54</v>
      </c>
    </row>
    <row r="99" spans="1:11">
      <c r="A99" s="118"/>
      <c r="B99" s="119"/>
      <c r="C99" s="120"/>
      <c r="D99" s="120"/>
      <c r="E99" s="107" t="s">
        <v>160</v>
      </c>
      <c r="F99" s="107"/>
      <c r="G99" s="107" t="s">
        <v>326</v>
      </c>
      <c r="H99" s="107">
        <v>78780</v>
      </c>
      <c r="I99" s="121"/>
      <c r="J99" s="107"/>
      <c r="K99" s="1">
        <v>16405.8</v>
      </c>
    </row>
    <row r="100" spans="1:11">
      <c r="A100" s="110">
        <v>1</v>
      </c>
      <c r="B100" s="111">
        <v>46035</v>
      </c>
      <c r="C100" s="112" t="s">
        <v>155</v>
      </c>
      <c r="D100" s="112" t="s">
        <v>156</v>
      </c>
      <c r="E100" s="107" t="s">
        <v>159</v>
      </c>
      <c r="F100" s="107"/>
      <c r="G100" s="107" t="s">
        <v>326</v>
      </c>
      <c r="H100" s="107">
        <v>38213</v>
      </c>
      <c r="I100" s="113">
        <v>24799.45</v>
      </c>
      <c r="J100" s="107"/>
      <c r="K100" s="1">
        <v>7890.08</v>
      </c>
    </row>
    <row r="101" spans="1:11">
      <c r="A101" s="114"/>
      <c r="B101" s="115"/>
      <c r="C101" s="116"/>
      <c r="D101" s="116"/>
      <c r="E101" s="107" t="s">
        <v>160</v>
      </c>
      <c r="F101" s="107"/>
      <c r="G101" s="107" t="s">
        <v>326</v>
      </c>
      <c r="H101" s="107">
        <v>81895</v>
      </c>
      <c r="I101" s="117"/>
      <c r="J101" s="107"/>
      <c r="K101" s="1">
        <v>16909.37</v>
      </c>
    </row>
    <row r="102" customHeight="1" spans="1:11">
      <c r="A102" s="110">
        <v>1</v>
      </c>
      <c r="B102" s="111">
        <v>46035</v>
      </c>
      <c r="C102" s="112" t="s">
        <v>155</v>
      </c>
      <c r="D102" s="112" t="s">
        <v>156</v>
      </c>
      <c r="E102" s="107" t="s">
        <v>157</v>
      </c>
      <c r="F102" s="107"/>
      <c r="G102" s="107" t="s">
        <v>325</v>
      </c>
      <c r="H102" s="107">
        <v>52978</v>
      </c>
      <c r="I102" s="113">
        <v>27346.75</v>
      </c>
      <c r="J102" s="107"/>
      <c r="K102" s="1">
        <v>5469.35</v>
      </c>
    </row>
    <row r="103" customHeight="1" spans="1:11">
      <c r="A103" s="114"/>
      <c r="B103" s="115"/>
      <c r="C103" s="116"/>
      <c r="D103" s="116"/>
      <c r="E103" s="107" t="s">
        <v>159</v>
      </c>
      <c r="F103" s="107"/>
      <c r="G103" s="107" t="s">
        <v>326</v>
      </c>
      <c r="H103" s="107">
        <v>52978</v>
      </c>
      <c r="I103" s="117"/>
      <c r="J103" s="107"/>
      <c r="K103" s="1">
        <v>10938.7</v>
      </c>
    </row>
    <row r="104" customHeight="1" spans="1:11">
      <c r="A104" s="118"/>
      <c r="B104" s="119"/>
      <c r="C104" s="120"/>
      <c r="D104" s="120"/>
      <c r="E104" s="107" t="s">
        <v>160</v>
      </c>
      <c r="F104" s="107"/>
      <c r="G104" s="107" t="s">
        <v>326</v>
      </c>
      <c r="H104" s="107">
        <v>52978</v>
      </c>
      <c r="I104" s="121"/>
      <c r="J104" s="107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9" workbookViewId="0">
      <selection activeCell="A85" sqref="A85:J9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3" t="s">
        <v>10</v>
      </c>
      <c r="C3" s="124" t="s">
        <v>330</v>
      </c>
      <c r="D3" s="125" t="s">
        <v>331</v>
      </c>
      <c r="E3" s="126" t="s">
        <v>332</v>
      </c>
      <c r="F3" s="14" t="s">
        <v>14</v>
      </c>
      <c r="G3" s="12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28"/>
      <c r="C4" s="129"/>
      <c r="D4" s="130"/>
      <c r="E4" s="131"/>
      <c r="F4" s="14" t="s">
        <v>163</v>
      </c>
      <c r="G4" s="12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28"/>
      <c r="C5" s="129"/>
      <c r="D5" s="130"/>
      <c r="E5" s="131"/>
      <c r="F5" s="16" t="s">
        <v>15</v>
      </c>
      <c r="G5" s="127">
        <v>15750</v>
      </c>
      <c r="H5" s="17">
        <v>0.08</v>
      </c>
      <c r="I5" s="102">
        <f t="shared" si="0"/>
        <v>1260</v>
      </c>
    </row>
    <row r="6" customHeight="1" spans="1:9">
      <c r="A6" s="39"/>
      <c r="B6" s="132"/>
      <c r="C6" s="133"/>
      <c r="D6" s="134"/>
      <c r="E6" s="131"/>
      <c r="F6" s="14" t="s">
        <v>14</v>
      </c>
      <c r="G6" s="12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32"/>
      <c r="C7" s="133"/>
      <c r="D7" s="134"/>
      <c r="E7" s="131"/>
      <c r="F7" s="16" t="s">
        <v>15</v>
      </c>
      <c r="G7" s="12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35"/>
      <c r="C9" s="136"/>
      <c r="D9" s="137"/>
      <c r="E9" s="138"/>
      <c r="F9" s="14" t="s">
        <v>308</v>
      </c>
      <c r="G9" s="12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3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3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3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39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2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2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2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2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2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2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2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2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2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2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2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2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2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2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2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2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04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6" t="s">
        <v>141</v>
      </c>
      <c r="B85" s="106"/>
      <c r="C85" s="106"/>
      <c r="D85" s="106"/>
      <c r="E85" s="106"/>
      <c r="F85" s="106"/>
      <c r="G85" s="106"/>
      <c r="H85" s="106"/>
      <c r="I85" s="106"/>
      <c r="J85" s="106"/>
    </row>
    <row r="86" customHeight="1" spans="1:13">
      <c r="A86" s="107" t="s">
        <v>142</v>
      </c>
      <c r="B86" s="107" t="s">
        <v>143</v>
      </c>
      <c r="C86" s="107" t="s">
        <v>144</v>
      </c>
      <c r="D86" s="107" t="s">
        <v>145</v>
      </c>
      <c r="E86" s="107" t="s">
        <v>146</v>
      </c>
      <c r="F86" s="108" t="s">
        <v>147</v>
      </c>
      <c r="G86" s="107" t="s">
        <v>148</v>
      </c>
      <c r="H86" s="107" t="s">
        <v>149</v>
      </c>
      <c r="I86" s="107" t="s">
        <v>150</v>
      </c>
      <c r="J86" s="107" t="s">
        <v>151</v>
      </c>
    </row>
    <row r="87" customHeight="1" spans="1:13">
      <c r="A87" s="107"/>
      <c r="B87" s="107"/>
      <c r="C87" s="107"/>
      <c r="D87" s="107" t="s">
        <v>152</v>
      </c>
      <c r="E87" s="107"/>
      <c r="F87" s="108" t="s">
        <v>153</v>
      </c>
      <c r="G87" s="107"/>
      <c r="H87" s="107"/>
      <c r="I87" s="109" t="s">
        <v>154</v>
      </c>
      <c r="J87" s="107"/>
    </row>
    <row r="88" customHeight="1" spans="1:13">
      <c r="A88" s="110">
        <v>1</v>
      </c>
      <c r="B88" s="111">
        <v>46045</v>
      </c>
      <c r="C88" s="112" t="s">
        <v>155</v>
      </c>
      <c r="D88" s="112" t="s">
        <v>156</v>
      </c>
      <c r="E88" s="107" t="s">
        <v>157</v>
      </c>
      <c r="F88" s="107"/>
      <c r="G88" s="107" t="s">
        <v>325</v>
      </c>
      <c r="H88" s="107">
        <v>47991</v>
      </c>
      <c r="I88" s="113">
        <v>24709.91</v>
      </c>
      <c r="J88" s="107"/>
      <c r="K88" s="1">
        <v>4942.01</v>
      </c>
    </row>
    <row r="89" customHeight="1" spans="1:13">
      <c r="A89" s="114"/>
      <c r="B89" s="115"/>
      <c r="C89" s="116"/>
      <c r="D89" s="116"/>
      <c r="E89" s="107" t="s">
        <v>159</v>
      </c>
      <c r="F89" s="107"/>
      <c r="G89" s="107" t="s">
        <v>326</v>
      </c>
      <c r="H89" s="107">
        <v>47991</v>
      </c>
      <c r="I89" s="117"/>
      <c r="J89" s="107"/>
      <c r="K89" s="1">
        <v>9883.95</v>
      </c>
    </row>
    <row r="90" customHeight="1" spans="1:13">
      <c r="A90" s="118"/>
      <c r="B90" s="119"/>
      <c r="C90" s="120"/>
      <c r="D90" s="120"/>
      <c r="E90" s="107" t="s">
        <v>160</v>
      </c>
      <c r="F90" s="107"/>
      <c r="G90" s="107" t="s">
        <v>326</v>
      </c>
      <c r="H90" s="107">
        <v>47991</v>
      </c>
      <c r="I90" s="121"/>
      <c r="J90" s="107"/>
      <c r="K90" s="1">
        <v>9883.95</v>
      </c>
    </row>
    <row r="91" customHeight="1" spans="1:13">
      <c r="A91" s="110">
        <v>1</v>
      </c>
      <c r="B91" s="111">
        <v>46045</v>
      </c>
      <c r="C91" s="112" t="s">
        <v>155</v>
      </c>
      <c r="D91" s="112" t="s">
        <v>156</v>
      </c>
      <c r="E91" s="107" t="s">
        <v>157</v>
      </c>
      <c r="F91" s="107"/>
      <c r="G91" s="107" t="s">
        <v>325</v>
      </c>
      <c r="H91" s="107">
        <v>7687</v>
      </c>
      <c r="I91" s="113">
        <v>16544.03</v>
      </c>
      <c r="J91" s="107"/>
      <c r="K91" s="1">
        <v>791.62</v>
      </c>
    </row>
    <row r="92" customHeight="1" spans="1:13">
      <c r="A92" s="114"/>
      <c r="B92" s="115"/>
      <c r="C92" s="116"/>
      <c r="D92" s="116"/>
      <c r="E92" s="107" t="s">
        <v>159</v>
      </c>
      <c r="F92" s="107"/>
      <c r="G92" s="107" t="s">
        <v>326</v>
      </c>
      <c r="H92" s="107">
        <v>40447</v>
      </c>
      <c r="I92" s="117"/>
      <c r="J92" s="107"/>
      <c r="K92" s="1">
        <v>8330.23</v>
      </c>
    </row>
    <row r="93" customHeight="1" spans="1:13">
      <c r="A93" s="118"/>
      <c r="B93" s="119"/>
      <c r="C93" s="120"/>
      <c r="D93" s="120"/>
      <c r="E93" s="107" t="s">
        <v>160</v>
      </c>
      <c r="F93" s="107"/>
      <c r="G93" s="107" t="s">
        <v>326</v>
      </c>
      <c r="H93" s="107">
        <v>36038</v>
      </c>
      <c r="I93" s="121"/>
      <c r="J93" s="107"/>
      <c r="K93" s="1">
        <v>7422.18</v>
      </c>
    </row>
    <row r="94" customHeight="1" spans="1:13">
      <c r="A94" s="110">
        <v>1</v>
      </c>
      <c r="B94" s="111">
        <v>46045</v>
      </c>
      <c r="C94" s="112" t="s">
        <v>155</v>
      </c>
      <c r="D94" s="112" t="s">
        <v>156</v>
      </c>
      <c r="E94" s="107" t="s">
        <v>157</v>
      </c>
      <c r="F94" s="107"/>
      <c r="G94" s="107" t="s">
        <v>325</v>
      </c>
      <c r="H94" s="107">
        <v>35460</v>
      </c>
      <c r="I94" s="113">
        <v>18257.83</v>
      </c>
      <c r="J94" s="107"/>
      <c r="K94" s="1">
        <v>3651.57</v>
      </c>
      <c r="M94" s="1">
        <v>59545</v>
      </c>
    </row>
    <row r="95" customHeight="1" spans="1:13">
      <c r="A95" s="114"/>
      <c r="B95" s="115"/>
      <c r="C95" s="116"/>
      <c r="D95" s="116"/>
      <c r="E95" s="107" t="s">
        <v>159</v>
      </c>
      <c r="F95" s="107"/>
      <c r="G95" s="107" t="s">
        <v>326</v>
      </c>
      <c r="H95" s="107">
        <v>35460</v>
      </c>
      <c r="I95" s="117"/>
      <c r="J95" s="107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18"/>
      <c r="B96" s="119"/>
      <c r="C96" s="120"/>
      <c r="D96" s="120"/>
      <c r="E96" s="107" t="s">
        <v>160</v>
      </c>
      <c r="F96" s="107"/>
      <c r="G96" s="107" t="s">
        <v>326</v>
      </c>
      <c r="H96" s="107">
        <v>35460</v>
      </c>
      <c r="I96" s="121"/>
      <c r="J96" s="107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3" t="s">
        <v>10</v>
      </c>
      <c r="C3" s="124" t="s">
        <v>330</v>
      </c>
      <c r="D3" s="125" t="s">
        <v>331</v>
      </c>
      <c r="E3" s="126" t="s">
        <v>332</v>
      </c>
      <c r="F3" s="14" t="s">
        <v>14</v>
      </c>
      <c r="G3" s="12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28"/>
      <c r="C4" s="129"/>
      <c r="D4" s="130"/>
      <c r="E4" s="131"/>
      <c r="F4" s="14" t="s">
        <v>163</v>
      </c>
      <c r="G4" s="12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28"/>
      <c r="C5" s="129"/>
      <c r="D5" s="130"/>
      <c r="E5" s="131"/>
      <c r="F5" s="16" t="s">
        <v>15</v>
      </c>
      <c r="G5" s="127">
        <v>15750</v>
      </c>
      <c r="H5" s="17">
        <v>0.08</v>
      </c>
      <c r="I5" s="102">
        <f t="shared" si="0"/>
        <v>1260</v>
      </c>
    </row>
    <row r="6" customHeight="1" spans="1:9">
      <c r="A6" s="39"/>
      <c r="B6" s="132"/>
      <c r="C6" s="133"/>
      <c r="D6" s="134"/>
      <c r="E6" s="131"/>
      <c r="F6" s="14" t="s">
        <v>14</v>
      </c>
      <c r="G6" s="12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32"/>
      <c r="C7" s="133"/>
      <c r="D7" s="134"/>
      <c r="E7" s="131"/>
      <c r="F7" s="16" t="s">
        <v>15</v>
      </c>
      <c r="G7" s="12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35"/>
      <c r="C9" s="136"/>
      <c r="D9" s="137"/>
      <c r="E9" s="138"/>
      <c r="F9" s="14" t="s">
        <v>308</v>
      </c>
      <c r="G9" s="12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3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3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3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39"/>
      <c r="C15" s="20"/>
      <c r="D15" s="22"/>
      <c r="E15" s="20"/>
      <c r="F15" s="14" t="s">
        <v>57</v>
      </c>
      <c r="G15" s="17">
        <v>5250</v>
      </c>
      <c r="H15" s="17">
        <v>0.24</v>
      </c>
      <c r="I15" s="12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2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2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2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2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2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2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2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2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2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2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2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2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2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2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2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2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04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3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3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  <c r="M93" s="1">
        <v>50589.4</v>
      </c>
    </row>
    <row r="94" customHeight="1" spans="1:13">
      <c r="A94" s="141">
        <v>1</v>
      </c>
      <c r="B94" s="142">
        <v>46057</v>
      </c>
      <c r="C94" s="143" t="s">
        <v>155</v>
      </c>
      <c r="D94" s="143" t="s">
        <v>156</v>
      </c>
      <c r="E94" s="143" t="s">
        <v>157</v>
      </c>
      <c r="F94" s="143"/>
      <c r="G94" s="143" t="s">
        <v>325</v>
      </c>
      <c r="H94" s="143">
        <v>79318</v>
      </c>
      <c r="I94" s="144">
        <v>36388.24</v>
      </c>
      <c r="J94" s="143"/>
      <c r="K94" s="1">
        <v>8158.94</v>
      </c>
      <c r="M94" s="1">
        <v>50589.4</v>
      </c>
    </row>
    <row r="95" customHeight="1" spans="1:13">
      <c r="A95" s="146"/>
      <c r="B95" s="147"/>
      <c r="C95" s="148"/>
      <c r="D95" s="148"/>
      <c r="E95" s="148" t="s">
        <v>159</v>
      </c>
      <c r="F95" s="148"/>
      <c r="G95" s="148" t="s">
        <v>326</v>
      </c>
      <c r="H95" s="143">
        <v>79318</v>
      </c>
      <c r="I95" s="149"/>
      <c r="J95" s="148"/>
      <c r="K95" s="1">
        <v>16317.89</v>
      </c>
    </row>
    <row r="96" customHeight="1" spans="1:13">
      <c r="A96" s="146"/>
      <c r="B96" s="147"/>
      <c r="C96" s="148"/>
      <c r="D96" s="148"/>
      <c r="E96" s="148" t="s">
        <v>160</v>
      </c>
      <c r="F96" s="148"/>
      <c r="G96" s="148" t="s">
        <v>326</v>
      </c>
      <c r="H96" s="148">
        <v>57899</v>
      </c>
      <c r="I96" s="149"/>
      <c r="J96" s="148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46">
        <v>1</v>
      </c>
      <c r="B97" s="147">
        <v>46057</v>
      </c>
      <c r="C97" s="148" t="s">
        <v>155</v>
      </c>
      <c r="D97" s="148" t="s">
        <v>156</v>
      </c>
      <c r="E97" s="143" t="s">
        <v>157</v>
      </c>
      <c r="F97" s="148"/>
      <c r="G97" s="143" t="s">
        <v>325</v>
      </c>
      <c r="H97" s="148">
        <v>42222</v>
      </c>
      <c r="I97" s="149">
        <v>14201.16</v>
      </c>
      <c r="J97" s="148"/>
      <c r="K97" s="1">
        <v>4343.11</v>
      </c>
    </row>
    <row r="98" customHeight="1" spans="1:11">
      <c r="A98" s="146"/>
      <c r="B98" s="147"/>
      <c r="C98" s="148"/>
      <c r="D98" s="148"/>
      <c r="E98" s="148" t="s">
        <v>159</v>
      </c>
      <c r="F98" s="148"/>
      <c r="G98" s="148" t="s">
        <v>326</v>
      </c>
      <c r="H98" s="148">
        <v>47918</v>
      </c>
      <c r="I98" s="149"/>
      <c r="J98" s="148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6月人民币剩余金额 (2)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2026-03-26T02:12:00Z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