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/>
  </bookViews>
  <sheets>
    <sheet name="Sheet2" sheetId="2" r:id="rId1"/>
  </sheets>
  <definedNames>
    <definedName name="_xlnm._FilterDatabase" localSheetId="0" hidden="1">Sheet2!$A$1:$K$18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<sst xmlns="http://schemas.openxmlformats.org/spreadsheetml/2006/main" count="104" uniqueCount="52">
  <si>
    <t>系统订单号</t>
  </si>
  <si>
    <t>PO号</t>
  </si>
  <si>
    <t>品名</t>
  </si>
  <si>
    <t>中文品名</t>
  </si>
  <si>
    <t>数量</t>
  </si>
  <si>
    <t>单价（$）</t>
  </si>
  <si>
    <t>销售金额 $</t>
  </si>
  <si>
    <t>成本（$）</t>
  </si>
  <si>
    <t>成本金额 $</t>
  </si>
  <si>
    <t>生产厂家</t>
  </si>
  <si>
    <t>已付款成本金额</t>
  </si>
  <si>
    <t>付出金额备注</t>
  </si>
  <si>
    <t>扣款金额/海运费</t>
  </si>
  <si>
    <t>S25040699</t>
  </si>
  <si>
    <t>PO#33153</t>
  </si>
  <si>
    <t>PUQ010ADTM</t>
  </si>
  <si>
    <t>猫屋</t>
  </si>
  <si>
    <t>BINH MINH P.A.T CO..LTD</t>
  </si>
  <si>
    <t>（40210.25+250 打样费）</t>
  </si>
  <si>
    <t>PO#33154</t>
  </si>
  <si>
    <t>S25060732</t>
  </si>
  <si>
    <t>33684</t>
  </si>
  <si>
    <t>PUTJXHOUSE</t>
  </si>
  <si>
    <t>S25060733</t>
  </si>
  <si>
    <t>33673</t>
  </si>
  <si>
    <t>PUQ040APTM</t>
  </si>
  <si>
    <t>S25060734</t>
  </si>
  <si>
    <t>33703_</t>
  </si>
  <si>
    <t>S25060666</t>
  </si>
  <si>
    <t>PO#33501</t>
  </si>
  <si>
    <t>PUQ014A-PT</t>
  </si>
  <si>
    <t>甜甜圈 猫屋</t>
  </si>
  <si>
    <t>GIANT GOAL VIET NAM COMPANY LIMITED</t>
  </si>
  <si>
    <t>PO#33663</t>
  </si>
  <si>
    <t>S25061063</t>
  </si>
  <si>
    <t>PO#33719</t>
  </si>
  <si>
    <t>PUTJXSCRATCH</t>
  </si>
  <si>
    <t>圆形猫抓板</t>
  </si>
  <si>
    <t>未付，因货物有问题</t>
  </si>
  <si>
    <t>PUQ042APTM</t>
  </si>
  <si>
    <t>波浪形猫抓板</t>
  </si>
  <si>
    <t>BCMPET VIETNAM CO., LTD</t>
  </si>
  <si>
    <t>6799.32是客户直接支付的，2573.28由香港睿颢付出</t>
  </si>
  <si>
    <t>PUQ041APTM</t>
  </si>
  <si>
    <t>系统总金额（销售）</t>
  </si>
  <si>
    <t>成本总金额</t>
  </si>
  <si>
    <t>海运费 （成本）
客人直接在付款时扣除</t>
  </si>
  <si>
    <t>结余</t>
  </si>
  <si>
    <t>系统总金额</t>
  </si>
  <si>
    <t>取消的圆形猫抓板金额</t>
  </si>
  <si>
    <t>我司实际系统金额</t>
  </si>
  <si>
    <t>实收/实付成本金额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</si>
</sst>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0;\-\$#,##0.000"/>
    <numFmt numFmtId="177" formatCode="###,###,###,###,##0.0000"/>
  </numFmts>
  <fonts count="27">
    <font>
      <sz val="12"/>
      <name val="宋体"/>
      <charset val="0"/>
    </font>
    <font>
      <sz val="10"/>
      <color rgb="FF000000"/>
      <name val="Arial"/>
      <charset val="0"/>
    </font>
    <font>
      <sz val="10"/>
      <name val="Arial"/>
      <charset val="0"/>
    </font>
    <font>
      <sz val="10"/>
      <color rgb="FFFF0000"/>
      <name val="Arial"/>
      <charset val="0"/>
    </font>
    <font>
      <sz val="10"/>
      <color rgb="FF000000"/>
      <name val="宋体"/>
      <charset val="0"/>
    </font>
    <font>
      <sz val="10.5"/>
      <name val="Calibri"/>
      <charset val="0"/>
    </font>
    <font>
      <b/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176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/>
    </xf>
    <xf numFmtId="26" fontId="5" fillId="0" borderId="0" xfId="0" applyNumberFormat="1" applyFont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4" borderId="1" xfId="0" applyNumberFormat="1" applyFont="1" applyFill="1" applyBorder="1" applyAlignment="1">
      <alignment horizontal="center" vertical="center"/>
    </xf>
    <xf numFmtId="176" fontId="6" fillId="5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zoomScale="70" zoomScaleNormal="70" workbookViewId="0">
      <selection activeCell="H15" sqref="H15"/>
    </sheetView>
  </sheetViews>
  <sheetFormatPr defaultColWidth="8.66666666666667" defaultRowHeight="15"/>
  <cols>
    <col min="1" max="1" width="13.5833333333333" style="1" customWidth="1"/>
    <col min="2" max="2" width="13.75" style="1" customWidth="1"/>
    <col min="3" max="3" width="14.5" style="1" customWidth="1"/>
    <col min="4" max="4" width="14.0833333333333" style="1" customWidth="1"/>
    <col min="5" max="5" width="10.8333333333333" style="1"/>
    <col min="6" max="6" width="13.8333333333333" style="2" customWidth="1"/>
    <col min="7" max="7" width="23.625" style="2" customWidth="1"/>
    <col min="8" max="8" width="18.25" style="2" customWidth="1"/>
    <col min="9" max="9" width="26.85" style="2" customWidth="1"/>
    <col min="10" max="10" width="41.9" style="1" customWidth="1"/>
    <col min="11" max="11" width="22.8333333333333" style="2" customWidth="1"/>
    <col min="12" max="12" width="21.075" style="1" customWidth="1"/>
    <col min="13" max="13" width="15.7833333333333" style="1" customWidth="1"/>
    <col min="14" max="16384" width="8.66666666666667" style="1"/>
  </cols>
  <sheetData>
    <row r="1" s="1" customFormat="1" ht="20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5" t="s">
        <v>10</v>
      </c>
      <c r="L1" s="6" t="s">
        <v>11</v>
      </c>
      <c r="M1" s="1" t="s">
        <v>12</v>
      </c>
    </row>
    <row r="2" s="1" customFormat="1" ht="20" customHeight="1" spans="1:13">
      <c r="A2" s="7" t="s">
        <v>13</v>
      </c>
      <c r="B2" s="8" t="s">
        <v>14</v>
      </c>
      <c r="C2" s="8" t="s">
        <v>15</v>
      </c>
      <c r="D2" s="8" t="s">
        <v>16</v>
      </c>
      <c r="E2" s="9">
        <v>10000</v>
      </c>
      <c r="F2" s="10">
        <v>2</v>
      </c>
      <c r="G2" s="10">
        <f>E2*F2</f>
        <v>20000</v>
      </c>
      <c r="H2" s="4">
        <v>1.875</v>
      </c>
      <c r="I2" s="11">
        <f>E2*H2</f>
        <v>18750</v>
      </c>
      <c r="J2" s="3" t="s">
        <v>17</v>
      </c>
      <c r="K2" s="12">
        <f>4725+250+5088.07+18525+11872.18</f>
        <v>40460.25</v>
      </c>
      <c r="L2" s="13" t="s">
        <v>18</v>
      </c>
    </row>
    <row r="3" s="1" customFormat="1" ht="20" customHeight="1" spans="1:13">
      <c r="A3" s="7" t="s">
        <v>13</v>
      </c>
      <c r="B3" s="8" t="s">
        <v>19</v>
      </c>
      <c r="C3" s="8" t="s">
        <v>15</v>
      </c>
      <c r="D3" s="8" t="s">
        <v>16</v>
      </c>
      <c r="E3" s="9">
        <v>2400</v>
      </c>
      <c r="F3" s="10">
        <v>2</v>
      </c>
      <c r="G3" s="10">
        <f>E3*F3</f>
        <v>4800</v>
      </c>
      <c r="H3" s="4">
        <v>1.875</v>
      </c>
      <c r="I3" s="11">
        <f>E3*H3</f>
        <v>4500</v>
      </c>
      <c r="J3" s="3" t="s">
        <v>17</v>
      </c>
      <c r="K3" s="5"/>
      <c r="L3" s="13"/>
    </row>
    <row r="4" ht="20" customHeight="1" spans="1:13">
      <c r="A4" s="7" t="s">
        <v>20</v>
      </c>
      <c r="B4" s="8" t="s">
        <v>21</v>
      </c>
      <c r="C4" s="8" t="s">
        <v>22</v>
      </c>
      <c r="D4" s="8" t="s">
        <v>16</v>
      </c>
      <c r="E4" s="14">
        <v>128</v>
      </c>
      <c r="F4" s="15">
        <v>2.2</v>
      </c>
      <c r="G4" s="16">
        <f>E4*F4</f>
        <v>281.6</v>
      </c>
      <c r="H4" s="4">
        <v>1.552</v>
      </c>
      <c r="I4" s="11">
        <f>E4*H4</f>
        <v>198.656</v>
      </c>
      <c r="J4" s="3" t="s">
        <v>17</v>
      </c>
      <c r="K4" s="5"/>
      <c r="L4" s="13"/>
    </row>
    <row r="5" ht="20" customHeight="1" spans="1:13">
      <c r="A5" s="7" t="s">
        <v>23</v>
      </c>
      <c r="B5" s="8" t="s">
        <v>24</v>
      </c>
      <c r="C5" s="8" t="s">
        <v>25</v>
      </c>
      <c r="D5" s="8" t="s">
        <v>16</v>
      </c>
      <c r="E5" s="14">
        <v>6000</v>
      </c>
      <c r="F5" s="15">
        <v>2.2</v>
      </c>
      <c r="G5" s="16">
        <f t="shared" ref="G5:G17" si="0">E5*F5</f>
        <v>13200</v>
      </c>
      <c r="H5" s="4">
        <v>1.552</v>
      </c>
      <c r="I5" s="11">
        <f t="shared" ref="I5:I17" si="1">E5*H5</f>
        <v>9312</v>
      </c>
      <c r="J5" s="3" t="s">
        <v>17</v>
      </c>
      <c r="K5" s="5"/>
      <c r="L5" s="13"/>
    </row>
    <row r="6" ht="20" customHeight="1" spans="1:13">
      <c r="A6" s="7" t="s">
        <v>26</v>
      </c>
      <c r="B6" s="8" t="s">
        <v>27</v>
      </c>
      <c r="C6" s="8" t="s">
        <v>25</v>
      </c>
      <c r="D6" s="8" t="s">
        <v>16</v>
      </c>
      <c r="E6" s="14">
        <v>2400</v>
      </c>
      <c r="F6" s="15">
        <v>2.2</v>
      </c>
      <c r="G6" s="16">
        <f t="shared" si="0"/>
        <v>5280</v>
      </c>
      <c r="H6" s="4">
        <v>1.552</v>
      </c>
      <c r="I6" s="11">
        <f t="shared" si="1"/>
        <v>3724.8</v>
      </c>
      <c r="J6" s="3" t="s">
        <v>17</v>
      </c>
      <c r="K6" s="5"/>
      <c r="L6" s="13"/>
    </row>
    <row r="7" ht="20" customHeight="1" spans="1:13">
      <c r="A7" s="7" t="s">
        <v>26</v>
      </c>
      <c r="B7" s="8" t="s">
        <v>27</v>
      </c>
      <c r="C7" s="8" t="s">
        <v>25</v>
      </c>
      <c r="D7" s="8" t="s">
        <v>16</v>
      </c>
      <c r="E7" s="14">
        <v>2400</v>
      </c>
      <c r="F7" s="15">
        <v>2.2</v>
      </c>
      <c r="G7" s="16">
        <f t="shared" si="0"/>
        <v>5280</v>
      </c>
      <c r="H7" s="4">
        <v>1.552</v>
      </c>
      <c r="I7" s="11">
        <f t="shared" si="1"/>
        <v>3724.8</v>
      </c>
      <c r="J7" s="3" t="s">
        <v>17</v>
      </c>
      <c r="K7" s="5"/>
      <c r="L7" s="13"/>
    </row>
    <row r="8" s="1" customFormat="1" ht="20" customHeight="1" spans="1:13">
      <c r="A8" s="7" t="s">
        <v>28</v>
      </c>
      <c r="B8" s="8" t="s">
        <v>29</v>
      </c>
      <c r="C8" s="8" t="s">
        <v>30</v>
      </c>
      <c r="D8" s="8" t="s">
        <v>31</v>
      </c>
      <c r="E8" s="9">
        <v>3804</v>
      </c>
      <c r="F8" s="17">
        <v>3.5</v>
      </c>
      <c r="G8" s="17">
        <f t="shared" si="0"/>
        <v>13314</v>
      </c>
      <c r="H8" s="4">
        <v>3.3</v>
      </c>
      <c r="I8" s="11">
        <f t="shared" si="1"/>
        <v>12553.2</v>
      </c>
      <c r="J8" s="3" t="s">
        <v>32</v>
      </c>
      <c r="K8" s="5">
        <v>19206</v>
      </c>
      <c r="L8" s="18"/>
    </row>
    <row r="9" s="1" customFormat="1" ht="20" customHeight="1" spans="1:13">
      <c r="A9" s="7" t="s">
        <v>28</v>
      </c>
      <c r="B9" s="8" t="s">
        <v>33</v>
      </c>
      <c r="C9" s="8" t="s">
        <v>30</v>
      </c>
      <c r="D9" s="8" t="s">
        <v>31</v>
      </c>
      <c r="E9" s="9">
        <v>96</v>
      </c>
      <c r="F9" s="17">
        <v>3.5</v>
      </c>
      <c r="G9" s="17">
        <f t="shared" si="0"/>
        <v>336</v>
      </c>
      <c r="H9" s="4">
        <v>3.3</v>
      </c>
      <c r="I9" s="11">
        <f t="shared" si="1"/>
        <v>316.8</v>
      </c>
      <c r="J9" s="3" t="s">
        <v>32</v>
      </c>
      <c r="K9" s="5"/>
      <c r="L9" s="19"/>
    </row>
    <row r="10" s="1" customFormat="1" ht="20" customHeight="1" spans="1:13">
      <c r="A10" s="7" t="s">
        <v>34</v>
      </c>
      <c r="B10" s="8" t="s">
        <v>35</v>
      </c>
      <c r="C10" s="8" t="s">
        <v>30</v>
      </c>
      <c r="D10" s="8" t="s">
        <v>31</v>
      </c>
      <c r="E10" s="9">
        <v>1920</v>
      </c>
      <c r="F10" s="17">
        <v>3.5</v>
      </c>
      <c r="G10" s="17">
        <f t="shared" si="0"/>
        <v>6720</v>
      </c>
      <c r="H10" s="4">
        <v>3.3</v>
      </c>
      <c r="I10" s="11">
        <f t="shared" si="1"/>
        <v>6336</v>
      </c>
      <c r="J10" s="3" t="s">
        <v>32</v>
      </c>
      <c r="K10" s="5"/>
      <c r="L10" s="20"/>
    </row>
    <row r="11" ht="20" customHeight="1" spans="1:13">
      <c r="A11" s="7" t="s">
        <v>20</v>
      </c>
      <c r="B11" s="8" t="s">
        <v>21</v>
      </c>
      <c r="C11" s="8" t="s">
        <v>36</v>
      </c>
      <c r="D11" s="8" t="s">
        <v>37</v>
      </c>
      <c r="E11" s="9">
        <v>120</v>
      </c>
      <c r="F11" s="21">
        <v>2.8</v>
      </c>
      <c r="G11" s="10"/>
      <c r="H11" s="4">
        <v>2.85</v>
      </c>
      <c r="I11" s="4"/>
      <c r="J11" s="3" t="s">
        <v>32</v>
      </c>
      <c r="K11" s="5"/>
      <c r="L11" s="18" t="s">
        <v>38</v>
      </c>
      <c r="M11" s="1">
        <v>20396.64</v>
      </c>
    </row>
    <row r="12" ht="20" customHeight="1" spans="1:13">
      <c r="A12" s="7" t="s">
        <v>23</v>
      </c>
      <c r="B12" s="8" t="s">
        <v>24</v>
      </c>
      <c r="C12" s="8" t="s">
        <v>39</v>
      </c>
      <c r="D12" s="8" t="s">
        <v>37</v>
      </c>
      <c r="E12" s="9">
        <v>2400</v>
      </c>
      <c r="F12" s="21">
        <v>2.8</v>
      </c>
      <c r="G12" s="10"/>
      <c r="H12" s="4">
        <v>2.85</v>
      </c>
      <c r="I12" s="4"/>
      <c r="J12" s="3" t="s">
        <v>32</v>
      </c>
      <c r="K12" s="5"/>
      <c r="L12" s="19"/>
    </row>
    <row r="13" ht="20" customHeight="1" spans="1:13">
      <c r="A13" s="7" t="s">
        <v>26</v>
      </c>
      <c r="B13" s="8" t="s">
        <v>27</v>
      </c>
      <c r="C13" s="8" t="s">
        <v>39</v>
      </c>
      <c r="D13" s="8" t="s">
        <v>37</v>
      </c>
      <c r="E13" s="9">
        <v>2400</v>
      </c>
      <c r="F13" s="21">
        <v>2.8</v>
      </c>
      <c r="G13" s="10"/>
      <c r="H13" s="4">
        <v>2.85</v>
      </c>
      <c r="I13" s="4"/>
      <c r="J13" s="3" t="s">
        <v>32</v>
      </c>
      <c r="K13" s="5"/>
      <c r="L13" s="19"/>
    </row>
    <row r="14" ht="20" customHeight="1" spans="1:13">
      <c r="A14" s="7" t="s">
        <v>26</v>
      </c>
      <c r="B14" s="8" t="s">
        <v>27</v>
      </c>
      <c r="C14" s="8" t="s">
        <v>39</v>
      </c>
      <c r="D14" s="22" t="s">
        <v>37</v>
      </c>
      <c r="E14" s="9">
        <v>2400</v>
      </c>
      <c r="F14" s="21">
        <v>2.8</v>
      </c>
      <c r="G14" s="10"/>
      <c r="H14" s="4">
        <v>2.85</v>
      </c>
      <c r="I14" s="4"/>
      <c r="J14" s="3" t="s">
        <v>32</v>
      </c>
      <c r="K14" s="5"/>
      <c r="L14" s="20"/>
    </row>
    <row r="15" ht="20" customHeight="1" spans="1:13">
      <c r="A15" s="7" t="s">
        <v>20</v>
      </c>
      <c r="B15" s="8" t="s">
        <v>21</v>
      </c>
      <c r="C15" s="23" t="s">
        <v>36</v>
      </c>
      <c r="D15" s="23" t="s">
        <v>40</v>
      </c>
      <c r="E15" s="9">
        <v>120</v>
      </c>
      <c r="F15" s="17">
        <v>2.2</v>
      </c>
      <c r="G15" s="17">
        <f t="shared" si="0"/>
        <v>264</v>
      </c>
      <c r="H15" s="4">
        <v>1.905</v>
      </c>
      <c r="I15" s="11">
        <f t="shared" si="1"/>
        <v>228.6</v>
      </c>
      <c r="J15" s="3" t="s">
        <v>41</v>
      </c>
      <c r="K15" s="24">
        <f>6799.32+2573.28</f>
        <v>9372.6</v>
      </c>
      <c r="L15" s="25" t="s">
        <v>42</v>
      </c>
    </row>
    <row r="16" ht="20" customHeight="1" spans="1:13">
      <c r="A16" s="7" t="s">
        <v>26</v>
      </c>
      <c r="B16" s="8" t="s">
        <v>27</v>
      </c>
      <c r="C16" s="23" t="s">
        <v>43</v>
      </c>
      <c r="D16" s="23" t="s">
        <v>40</v>
      </c>
      <c r="E16" s="9">
        <v>2400</v>
      </c>
      <c r="F16" s="17">
        <v>2.2</v>
      </c>
      <c r="G16" s="17">
        <f t="shared" si="0"/>
        <v>5280</v>
      </c>
      <c r="H16" s="4">
        <v>1.905</v>
      </c>
      <c r="I16" s="11">
        <f t="shared" si="1"/>
        <v>4572</v>
      </c>
      <c r="J16" s="3" t="s">
        <v>41</v>
      </c>
      <c r="K16" s="26"/>
      <c r="L16" s="27"/>
    </row>
    <row r="17" ht="20" customHeight="1" spans="1:13">
      <c r="A17" s="7" t="s">
        <v>26</v>
      </c>
      <c r="B17" s="8" t="s">
        <v>27</v>
      </c>
      <c r="C17" s="23" t="s">
        <v>43</v>
      </c>
      <c r="D17" s="23" t="s">
        <v>40</v>
      </c>
      <c r="E17" s="9">
        <v>2400</v>
      </c>
      <c r="F17" s="17">
        <v>2.2</v>
      </c>
      <c r="G17" s="17">
        <f t="shared" si="0"/>
        <v>5280</v>
      </c>
      <c r="H17" s="4">
        <v>1.905</v>
      </c>
      <c r="I17" s="11">
        <f t="shared" si="1"/>
        <v>4572</v>
      </c>
      <c r="J17" s="3" t="s">
        <v>41</v>
      </c>
      <c r="K17" s="28"/>
      <c r="L17" s="29"/>
    </row>
    <row r="18" spans="1:13">
      <c r="G18" s="2">
        <f>SUM(G2:G17)</f>
        <v>80035.6</v>
      </c>
      <c r="I18" s="2">
        <f t="shared" ref="I18:M18" si="2">SUM(I2:I17)</f>
        <v>68788.856</v>
      </c>
      <c r="K18" s="2">
        <f t="shared" si="2"/>
        <v>69038.85</v>
      </c>
      <c r="M18" s="1">
        <f t="shared" si="2"/>
        <v>20396.64</v>
      </c>
    </row>
    <row r="20" spans="1:13">
      <c r="G20" s="30">
        <v>103930.8</v>
      </c>
      <c r="H20" s="2">
        <f>G20-G18</f>
        <v>23895.2</v>
      </c>
    </row>
    <row r="22" ht="35" customHeight="1" spans="1:13">
      <c r="G22" s="4"/>
      <c r="H22" s="4" t="s">
        <v>44</v>
      </c>
      <c r="I22" s="31" t="s">
        <v>45</v>
      </c>
      <c r="J22" s="31" t="s">
        <v>46</v>
      </c>
      <c r="K22" s="4" t="s">
        <v>47</v>
      </c>
    </row>
    <row r="23" ht="25" customHeight="1" spans="1:13">
      <c r="G23" s="4" t="s">
        <v>48</v>
      </c>
      <c r="H23" s="4">
        <v>100531.6</v>
      </c>
      <c r="I23" s="4">
        <v>89650.85</v>
      </c>
      <c r="J23" s="4"/>
      <c r="K23" s="4"/>
    </row>
    <row r="24" ht="25" customHeight="1" spans="1:13">
      <c r="G24" s="4" t="s">
        <v>49</v>
      </c>
      <c r="H24" s="4">
        <v>20496</v>
      </c>
      <c r="I24" s="4">
        <v>20862</v>
      </c>
      <c r="J24" s="4"/>
      <c r="K24" s="4"/>
    </row>
    <row r="25" ht="25" customHeight="1" spans="1:13">
      <c r="G25" s="32" t="s">
        <v>50</v>
      </c>
      <c r="H25" s="32">
        <f>H23-H24</f>
        <v>80035.6</v>
      </c>
      <c r="I25" s="4">
        <f>I23-I24</f>
        <v>68788.85</v>
      </c>
      <c r="J25" s="4">
        <v>20396.64</v>
      </c>
      <c r="K25" s="4">
        <f>H25-I25-J25</f>
        <v>-9149.89</v>
      </c>
    </row>
    <row r="26" s="1" customFormat="1" ht="8" customHeight="1" spans="1:13">
      <c r="F26" s="2"/>
      <c r="G26" s="4"/>
      <c r="H26" s="4"/>
      <c r="I26" s="4"/>
      <c r="J26" s="4"/>
      <c r="K26" s="4"/>
    </row>
    <row r="27" ht="25" customHeight="1" spans="1:13">
      <c r="G27" s="33" t="s">
        <v>51</v>
      </c>
      <c r="H27" s="33">
        <v>63038.16</v>
      </c>
      <c r="I27" s="33">
        <f>68788.856+250</f>
        <v>69038.856</v>
      </c>
      <c r="J27" s="33"/>
      <c r="K27" s="33">
        <f>H27-I27-J27</f>
        <v>-6000.696</v>
      </c>
    </row>
  </sheetData>
  <mergeCells count="9">
    <mergeCell ref="K2:K7"/>
    <mergeCell ref="K8:K10"/>
    <mergeCell ref="K11:K14"/>
    <mergeCell ref="K15:K17"/>
    <mergeCell ref="L2:L7"/>
    <mergeCell ref="L8:L10"/>
    <mergeCell ref="L11:L14"/>
    <mergeCell ref="L15:L17"/>
    <mergeCell ref="M11:M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2026-03-18T10:03:00Z</dcterms:created>
  <dcterms:modified xsi:type="dcterms:W3CDTF">2026-03-28T04:40:50Z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258E7E681EC7428FA09288DF8429F995_12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