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人民币" sheetId="21" r:id="rId1"/>
    <sheet name="美金" sheetId="20" r:id="rId2"/>
  </sheets>
  <definedNames>
    <definedName name="_xlnm.Print_Area" localSheetId="1">美金!$A$1:$I$2</definedName>
    <definedName name="_xlnm.Print_Area" localSheetId="0">人民币!$A$1:$I$2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<sst xmlns="http://schemas.openxmlformats.org/spreadsheetml/2006/main" count="216" uniqueCount="83">
  <si>
    <r>
      <rPr>
        <b/>
        <sz val="16"/>
        <color theme="1"/>
        <rFont val="宋体"/>
        <charset val="134"/>
      </rPr>
      <t>宁波升与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</si>
  <si>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</si>
  <si>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</si>
  <si>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</si>
  <si>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</si>
  <si>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</si>
  <si>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</si>
  <si>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</si>
  <si>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</si>
  <si>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</si>
  <si>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Charmmy</t>
  </si>
  <si>
    <t>RBSKNBSY0013</t>
  </si>
  <si>
    <t>BISCO 0969-662-401/812
Cambodia 女下装 翻单1</t>
  </si>
  <si>
    <t>白色吊牌HPBCRFI001-60*95mm-RFID LOGO</t>
  </si>
  <si>
    <t>黑色吊绳 MRBCGEN004-320*1.5mm</t>
  </si>
  <si>
    <t>白色织标WLBCGEN017（05B）-65*20mm</t>
  </si>
  <si>
    <t>白色缎带洗标CLBCGEN003*4页-60*25mm</t>
  </si>
  <si>
    <t>白色缎带芯片洗标CLBCRFI001-60*25mm-RFID</t>
  </si>
  <si>
    <t>白色缎带芯片洗标CLBCRFI001-60*25mm-RFID大货样</t>
  </si>
  <si>
    <t>RBSKNBSY0014</t>
  </si>
  <si>
    <t>BISCO 0969-662-401/812
Cambodia 女下装 翻单2</t>
  </si>
  <si>
    <t>RBSKNBSY0017</t>
  </si>
  <si>
    <r>
      <rPr>
        <sz val="11"/>
        <color theme="1"/>
        <rFont val="宋体"/>
        <charset val="134"/>
        <scheme val="minor"/>
      </rPr>
      <t>BISCO PETI 0969-</t>
    </r>
    <r>
      <rPr>
        <sz val="11"/>
        <rFont val="宋体"/>
        <charset val="134"/>
        <scheme val="minor"/>
      </rPr>
      <t>767-</t>
    </r>
    <r>
      <rPr>
        <sz val="11"/>
        <color theme="1"/>
        <rFont val="宋体"/>
        <charset val="134"/>
        <scheme val="minor"/>
      </rPr>
      <t>401/812
Cambodia 女下装</t>
    </r>
  </si>
  <si>
    <t>白色吊牌HPBCGEN011-60*95mm-RFID LOGO-新版</t>
  </si>
  <si>
    <t>RBSKNBSY0018</t>
  </si>
  <si>
    <t>BISCO TALL 0969-787-401/812
Cambodia 女下装</t>
  </si>
  <si>
    <t>RBSKNBSY0021</t>
  </si>
  <si>
    <t>BISCO PETI 0969-767-401/812
Cambodia 女下装 翻单1</t>
  </si>
  <si>
    <t>RBSKNBSY0022</t>
  </si>
  <si>
    <t>BISCO TALL 0969-787-401/812
Cambodia 女下装 翻单1</t>
  </si>
  <si>
    <t>RBSKNBSY0023</t>
  </si>
  <si>
    <t>BISCO 0969-662-401/812
Cambodia 女下装 翻单2 补单</t>
  </si>
  <si>
    <t>RBSKNBSY0026</t>
  </si>
  <si>
    <t>BISCO 0969-662-401/812
Cambodia 女下装 翻单4</t>
  </si>
  <si>
    <t>50948
51401</t>
  </si>
  <si>
    <t>RBSKNBSY0029</t>
  </si>
  <si>
    <t>BISCO 0969-662-401/812
Cambodia 女下装 翻单5</t>
  </si>
  <si>
    <t>/</t>
  </si>
  <si>
    <t>RBSKNBSY0041</t>
  </si>
  <si>
    <t>BSK样品卡</t>
  </si>
  <si>
    <t>BSK样卡吊牌BKHTP24005-120*80mm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</si>
  <si>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</si>
  <si>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</si>
  <si>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</si>
  <si>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</si>
  <si>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</si>
  <si>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</si>
  <si>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</si>
  <si>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</si>
  <si>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</si>
  <si>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</si>
  <si>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</si>
  <si>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</si>
  <si>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</si>
  <si>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</si>
  <si>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宁波升与</t>
  </si>
  <si>
    <t>宁波升与国际贸易有限公司</t>
  </si>
  <si>
    <t>芯片洗标</t>
  </si>
  <si>
    <t>0969/662</t>
  </si>
  <si>
    <t>千克</t>
  </si>
  <si>
    <t>JP2607SR</t>
  </si>
  <si>
    <t>洗标</t>
  </si>
  <si>
    <t>主标</t>
  </si>
  <si>
    <t>吊牌绳</t>
  </si>
  <si>
    <t>0969/767/787</t>
  </si>
  <si>
    <t>JP2610SR</t>
  </si>
  <si>
    <t>吊牌</t>
  </si>
  <si>
    <t>JP2611SR</t>
  </si>
  <si>
    <t>0969/767   0969/787</t>
  </si>
  <si>
    <t>JP2613SR</t>
  </si>
  <si>
    <t>0969/767/   0969/662   0969/787</t>
  </si>
  <si>
    <t>JP2621SR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</si>
  <si>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</si>
  <si>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RBSKNBSY009</t>
  </si>
  <si>
    <t>0969-662</t>
  </si>
  <si>
    <t>RBSKNBSY0015</t>
  </si>
  <si>
    <t>BISCO 0969-662-401/812
Cambodia 女下装 翻单3</t>
  </si>
  <si>
    <r>
      <rPr>
        <sz val="11"/>
        <rFont val="宋体"/>
        <charset val="134"/>
        <scheme val="minor"/>
      </rPr>
      <t>51686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51688</t>
    </r>
  </si>
  <si>
    <t>RBSKNBSY0030</t>
  </si>
  <si>
    <t>BISCO 0969-662-401/812
Cambodia 女下装 翻单6</t>
  </si>
  <si>
    <t>白色缎带洗标CLBCGEN003*1页-60*25mm（条码页）</t>
  </si>
  <si>
    <t>RBSKNBSY0040</t>
  </si>
  <si>
    <t>BISCO 0969-662
Cambodia 女下装 翻单6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</si>
</sst>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m&quot;月&quot;d&quot;日&quot;;@"/>
    <numFmt numFmtId="181" formatCode="_ \¥* #,##0.00_ ;_ \¥* \-#,##0.00_ ;_ \¥* &quot;-&quot;???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80" fontId="12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181" fontId="13" fillId="0" borderId="1" xfId="55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80" fontId="12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1" fontId="13" fillId="0" borderId="1" xfId="55" applyNumberFormat="1" applyFont="1" applyBorder="1" applyAlignment="1">
      <alignment horizontal="center" vertical="center"/>
    </xf>
    <xf numFmtId="0" fontId="11" fillId="0" borderId="1" xfId="56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  <cellStyle name="常规 22" xfId="5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zoomScale="115" zoomScaleNormal="115" zoomScaleSheetLayoutView="130" topLeftCell="A45" workbookViewId="0">
      <selection activeCell="F72" sqref="F7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3.6363636363636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0" width="21.4181818181818" style="1" customWidth="1"/>
    <col min="11" max="11" width="14" style="1" customWidth="1"/>
    <col min="12" max="16384" width="8.72727272727273" style="1"/>
  </cols>
  <sheetData>
    <row r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pans="1:9">
      <c r="A3" s="17">
        <v>46028</v>
      </c>
      <c r="B3" s="12" t="s">
        <v>10</v>
      </c>
      <c r="C3" s="13">
        <v>48120</v>
      </c>
      <c r="D3" s="18" t="s">
        <v>11</v>
      </c>
      <c r="E3" s="19" t="s">
        <v>12</v>
      </c>
      <c r="F3" s="20" t="s">
        <v>13</v>
      </c>
      <c r="G3" s="20">
        <v>30000</v>
      </c>
      <c r="H3" s="20">
        <v>0.23</v>
      </c>
      <c r="I3" s="25">
        <f>G3*H3</f>
        <v>6900</v>
      </c>
    </row>
    <row r="4" spans="1:9">
      <c r="A4" s="17"/>
      <c r="B4" s="12"/>
      <c r="C4" s="13"/>
      <c r="D4" s="18"/>
      <c r="E4" s="19"/>
      <c r="F4" s="15" t="s">
        <v>14</v>
      </c>
      <c r="G4" s="20">
        <v>30000</v>
      </c>
      <c r="H4" s="15">
        <v>0.09</v>
      </c>
      <c r="I4" s="25">
        <f t="shared" ref="I4:I43" si="0">G4*H4</f>
        <v>2700</v>
      </c>
    </row>
    <row r="5" spans="1:9">
      <c r="A5" s="17"/>
      <c r="B5" s="12"/>
      <c r="C5" s="13"/>
      <c r="D5" s="18"/>
      <c r="E5" s="19"/>
      <c r="F5" s="20" t="s">
        <v>15</v>
      </c>
      <c r="G5" s="20">
        <v>30000</v>
      </c>
      <c r="H5" s="20">
        <v>0.125</v>
      </c>
      <c r="I5" s="25">
        <f t="shared" si="0"/>
        <v>3750</v>
      </c>
    </row>
    <row r="6" spans="1:9">
      <c r="A6" s="17"/>
      <c r="B6" s="12"/>
      <c r="C6" s="13"/>
      <c r="D6" s="18"/>
      <c r="E6" s="19"/>
      <c r="F6" s="20" t="s">
        <v>16</v>
      </c>
      <c r="G6" s="20">
        <f>30000*4</f>
        <v>120000</v>
      </c>
      <c r="H6" s="20">
        <v>0.038</v>
      </c>
      <c r="I6" s="25">
        <f t="shared" si="0"/>
        <v>4560</v>
      </c>
    </row>
    <row r="7" spans="1:9">
      <c r="A7" s="17"/>
      <c r="B7" s="12"/>
      <c r="C7" s="13"/>
      <c r="D7" s="18"/>
      <c r="E7" s="19"/>
      <c r="F7" s="20" t="s">
        <v>17</v>
      </c>
      <c r="G7" s="20">
        <v>30000</v>
      </c>
      <c r="H7" s="20">
        <v>0.58</v>
      </c>
      <c r="I7" s="25">
        <f t="shared" si="0"/>
        <v>17400</v>
      </c>
    </row>
    <row r="8" spans="1:9">
      <c r="A8" s="17"/>
      <c r="B8" s="12"/>
      <c r="C8" s="13"/>
      <c r="D8" s="18"/>
      <c r="E8" s="19"/>
      <c r="F8" s="20" t="s">
        <v>18</v>
      </c>
      <c r="G8" s="20">
        <f>6*2*5</f>
        <v>60</v>
      </c>
      <c r="H8" s="20">
        <v>0</v>
      </c>
      <c r="I8" s="25">
        <f t="shared" si="0"/>
        <v>0</v>
      </c>
    </row>
    <row r="9" spans="1:9">
      <c r="A9" s="17">
        <v>46031</v>
      </c>
      <c r="B9" s="12" t="s">
        <v>10</v>
      </c>
      <c r="C9" s="13">
        <v>48402</v>
      </c>
      <c r="D9" s="18" t="s">
        <v>19</v>
      </c>
      <c r="E9" s="19" t="s">
        <v>20</v>
      </c>
      <c r="F9" s="20" t="s">
        <v>13</v>
      </c>
      <c r="G9" s="20">
        <v>40000</v>
      </c>
      <c r="H9" s="20">
        <v>0.23</v>
      </c>
      <c r="I9" s="25">
        <f t="shared" si="0"/>
        <v>9200</v>
      </c>
    </row>
    <row r="10" spans="1:9">
      <c r="A10" s="17"/>
      <c r="B10" s="12"/>
      <c r="C10" s="13"/>
      <c r="D10" s="18"/>
      <c r="E10" s="19"/>
      <c r="F10" s="15" t="s">
        <v>14</v>
      </c>
      <c r="G10" s="20">
        <v>40000</v>
      </c>
      <c r="H10" s="15">
        <v>0.09</v>
      </c>
      <c r="I10" s="25">
        <f t="shared" si="0"/>
        <v>3600</v>
      </c>
    </row>
    <row r="11" spans="1:9">
      <c r="A11" s="17"/>
      <c r="B11" s="12"/>
      <c r="C11" s="13"/>
      <c r="D11" s="18"/>
      <c r="E11" s="19"/>
      <c r="F11" s="20" t="s">
        <v>15</v>
      </c>
      <c r="G11" s="20">
        <v>40000</v>
      </c>
      <c r="H11" s="20">
        <v>0.125</v>
      </c>
      <c r="I11" s="25">
        <f t="shared" si="0"/>
        <v>5000</v>
      </c>
    </row>
    <row r="12" spans="1:9">
      <c r="A12" s="17"/>
      <c r="B12" s="12"/>
      <c r="C12" s="13"/>
      <c r="D12" s="18"/>
      <c r="E12" s="19"/>
      <c r="F12" s="20" t="s">
        <v>16</v>
      </c>
      <c r="G12" s="20">
        <f>40000*4</f>
        <v>160000</v>
      </c>
      <c r="H12" s="20">
        <v>0.038</v>
      </c>
      <c r="I12" s="25">
        <f t="shared" si="0"/>
        <v>6080</v>
      </c>
    </row>
    <row r="13" spans="1:9">
      <c r="A13" s="17"/>
      <c r="B13" s="12"/>
      <c r="C13" s="13"/>
      <c r="D13" s="18"/>
      <c r="E13" s="19"/>
      <c r="F13" s="20" t="s">
        <v>17</v>
      </c>
      <c r="G13" s="20">
        <v>40000</v>
      </c>
      <c r="H13" s="20">
        <v>0.58</v>
      </c>
      <c r="I13" s="25">
        <f t="shared" si="0"/>
        <v>23200</v>
      </c>
    </row>
    <row r="14" spans="1:9">
      <c r="A14" s="17">
        <v>46038</v>
      </c>
      <c r="B14" s="12" t="s">
        <v>10</v>
      </c>
      <c r="C14" s="13">
        <v>49229</v>
      </c>
      <c r="D14" s="18" t="s">
        <v>21</v>
      </c>
      <c r="E14" s="19" t="s">
        <v>22</v>
      </c>
      <c r="F14" s="20" t="s">
        <v>23</v>
      </c>
      <c r="G14" s="20">
        <v>4000</v>
      </c>
      <c r="H14" s="20">
        <v>0.23</v>
      </c>
      <c r="I14" s="25">
        <f t="shared" si="0"/>
        <v>920</v>
      </c>
    </row>
    <row r="15" spans="1:9">
      <c r="A15" s="17"/>
      <c r="B15" s="12"/>
      <c r="C15" s="13"/>
      <c r="D15" s="18"/>
      <c r="E15" s="19"/>
      <c r="F15" s="15" t="s">
        <v>14</v>
      </c>
      <c r="G15" s="20">
        <v>4000</v>
      </c>
      <c r="H15" s="15">
        <v>0.09</v>
      </c>
      <c r="I15" s="25">
        <f t="shared" si="0"/>
        <v>360</v>
      </c>
    </row>
    <row r="16" spans="1:9">
      <c r="A16" s="17"/>
      <c r="B16" s="12"/>
      <c r="C16" s="13"/>
      <c r="D16" s="18"/>
      <c r="E16" s="19"/>
      <c r="F16" s="20" t="s">
        <v>15</v>
      </c>
      <c r="G16" s="20">
        <v>4000</v>
      </c>
      <c r="H16" s="20">
        <v>0.125</v>
      </c>
      <c r="I16" s="25">
        <f t="shared" si="0"/>
        <v>500</v>
      </c>
    </row>
    <row r="17" spans="1:9">
      <c r="A17" s="17"/>
      <c r="B17" s="12"/>
      <c r="C17" s="13"/>
      <c r="D17" s="18"/>
      <c r="E17" s="19"/>
      <c r="F17" s="20" t="s">
        <v>16</v>
      </c>
      <c r="G17" s="20">
        <f>4000*4</f>
        <v>16000</v>
      </c>
      <c r="H17" s="20">
        <v>0.038</v>
      </c>
      <c r="I17" s="25">
        <f t="shared" si="0"/>
        <v>608</v>
      </c>
    </row>
    <row r="18" spans="1:9">
      <c r="A18" s="17"/>
      <c r="B18" s="12"/>
      <c r="C18" s="13"/>
      <c r="D18" s="18"/>
      <c r="E18" s="19"/>
      <c r="F18" s="20" t="s">
        <v>17</v>
      </c>
      <c r="G18" s="20">
        <v>4000</v>
      </c>
      <c r="H18" s="20">
        <v>0.58</v>
      </c>
      <c r="I18" s="25">
        <f t="shared" si="0"/>
        <v>2320</v>
      </c>
    </row>
    <row r="19" spans="1:9">
      <c r="A19" s="17"/>
      <c r="B19" s="12"/>
      <c r="C19" s="13"/>
      <c r="D19" s="18"/>
      <c r="E19" s="19"/>
      <c r="F19" s="20" t="s">
        <v>18</v>
      </c>
      <c r="G19" s="20">
        <f>5*2*5</f>
        <v>50</v>
      </c>
      <c r="H19" s="20">
        <v>0</v>
      </c>
      <c r="I19" s="25">
        <f t="shared" si="0"/>
        <v>0</v>
      </c>
    </row>
    <row r="20" spans="1:9">
      <c r="A20" s="17">
        <v>46038</v>
      </c>
      <c r="B20" s="12" t="s">
        <v>10</v>
      </c>
      <c r="C20" s="13">
        <v>49112</v>
      </c>
      <c r="D20" s="18" t="s">
        <v>24</v>
      </c>
      <c r="E20" s="19" t="s">
        <v>25</v>
      </c>
      <c r="F20" s="20" t="s">
        <v>13</v>
      </c>
      <c r="G20" s="20">
        <v>3000</v>
      </c>
      <c r="H20" s="20">
        <v>0.23</v>
      </c>
      <c r="I20" s="25">
        <f t="shared" si="0"/>
        <v>690</v>
      </c>
    </row>
    <row r="21" spans="1:9">
      <c r="A21" s="17"/>
      <c r="B21" s="12"/>
      <c r="C21" s="13"/>
      <c r="D21" s="18"/>
      <c r="E21" s="19"/>
      <c r="F21" s="15" t="s">
        <v>14</v>
      </c>
      <c r="G21" s="20">
        <v>3000</v>
      </c>
      <c r="H21" s="15">
        <v>0.09</v>
      </c>
      <c r="I21" s="25">
        <f t="shared" si="0"/>
        <v>270</v>
      </c>
    </row>
    <row r="22" spans="1:9">
      <c r="A22" s="17"/>
      <c r="B22" s="12"/>
      <c r="C22" s="13"/>
      <c r="D22" s="18"/>
      <c r="E22" s="19"/>
      <c r="F22" s="20" t="s">
        <v>15</v>
      </c>
      <c r="G22" s="20">
        <v>3000</v>
      </c>
      <c r="H22" s="20">
        <v>0.125</v>
      </c>
      <c r="I22" s="25">
        <f t="shared" si="0"/>
        <v>375</v>
      </c>
    </row>
    <row r="23" spans="1:9">
      <c r="A23" s="17"/>
      <c r="B23" s="12"/>
      <c r="C23" s="13"/>
      <c r="D23" s="18"/>
      <c r="E23" s="19"/>
      <c r="F23" s="20" t="s">
        <v>16</v>
      </c>
      <c r="G23" s="20">
        <f>3000*4</f>
        <v>12000</v>
      </c>
      <c r="H23" s="20">
        <v>0.038</v>
      </c>
      <c r="I23" s="25">
        <f t="shared" si="0"/>
        <v>456</v>
      </c>
    </row>
    <row r="24" spans="1:9">
      <c r="A24" s="17"/>
      <c r="B24" s="12"/>
      <c r="C24" s="13"/>
      <c r="D24" s="18"/>
      <c r="E24" s="19"/>
      <c r="F24" s="20" t="s">
        <v>17</v>
      </c>
      <c r="G24" s="20">
        <v>3000</v>
      </c>
      <c r="H24" s="20">
        <v>0.58</v>
      </c>
      <c r="I24" s="25">
        <f t="shared" si="0"/>
        <v>1740</v>
      </c>
    </row>
    <row r="25" spans="1:9">
      <c r="A25" s="17"/>
      <c r="B25" s="12"/>
      <c r="C25" s="13"/>
      <c r="D25" s="18"/>
      <c r="E25" s="19"/>
      <c r="F25" s="20" t="s">
        <v>18</v>
      </c>
      <c r="G25" s="20">
        <f>5*2*5</f>
        <v>50</v>
      </c>
      <c r="H25" s="20">
        <v>0</v>
      </c>
      <c r="I25" s="25">
        <f t="shared" si="0"/>
        <v>0</v>
      </c>
    </row>
    <row r="26" spans="1:9">
      <c r="A26" s="17">
        <v>46045</v>
      </c>
      <c r="B26" s="12" t="s">
        <v>10</v>
      </c>
      <c r="C26" s="13">
        <v>49766</v>
      </c>
      <c r="D26" s="14" t="s">
        <v>26</v>
      </c>
      <c r="E26" s="13" t="s">
        <v>27</v>
      </c>
      <c r="F26" s="20" t="s">
        <v>23</v>
      </c>
      <c r="G26" s="20">
        <v>4000</v>
      </c>
      <c r="H26" s="20">
        <v>0.23</v>
      </c>
      <c r="I26" s="20">
        <f t="shared" si="0"/>
        <v>920</v>
      </c>
    </row>
    <row r="27" spans="1:9">
      <c r="A27" s="17"/>
      <c r="B27" s="12"/>
      <c r="C27" s="13"/>
      <c r="D27" s="14"/>
      <c r="E27" s="13"/>
      <c r="F27" s="15" t="s">
        <v>14</v>
      </c>
      <c r="G27" s="20">
        <v>4000</v>
      </c>
      <c r="H27" s="15">
        <v>0.09</v>
      </c>
      <c r="I27" s="20">
        <f t="shared" si="0"/>
        <v>360</v>
      </c>
    </row>
    <row r="28" spans="1:9">
      <c r="A28" s="17"/>
      <c r="B28" s="12"/>
      <c r="C28" s="13"/>
      <c r="D28" s="14"/>
      <c r="E28" s="13"/>
      <c r="F28" s="20" t="s">
        <v>15</v>
      </c>
      <c r="G28" s="20">
        <v>4000</v>
      </c>
      <c r="H28" s="20">
        <v>0.125</v>
      </c>
      <c r="I28" s="20">
        <f t="shared" si="0"/>
        <v>500</v>
      </c>
    </row>
    <row r="29" spans="1:9">
      <c r="A29" s="17"/>
      <c r="B29" s="12"/>
      <c r="C29" s="13"/>
      <c r="D29" s="14"/>
      <c r="E29" s="13"/>
      <c r="F29" s="20" t="s">
        <v>16</v>
      </c>
      <c r="G29" s="20">
        <f>4000*4</f>
        <v>16000</v>
      </c>
      <c r="H29" s="20">
        <v>0.038</v>
      </c>
      <c r="I29" s="20">
        <f t="shared" si="0"/>
        <v>608</v>
      </c>
    </row>
    <row r="30" spans="1:9">
      <c r="A30" s="17"/>
      <c r="B30" s="12"/>
      <c r="C30" s="13"/>
      <c r="D30" s="14"/>
      <c r="E30" s="13"/>
      <c r="F30" s="20" t="s">
        <v>17</v>
      </c>
      <c r="G30" s="20">
        <v>4000</v>
      </c>
      <c r="H30" s="20">
        <v>0.58</v>
      </c>
      <c r="I30" s="20">
        <f t="shared" si="0"/>
        <v>2320</v>
      </c>
    </row>
    <row r="31" spans="1:9">
      <c r="A31" s="17">
        <v>46045</v>
      </c>
      <c r="B31" s="12" t="s">
        <v>10</v>
      </c>
      <c r="C31" s="13">
        <v>49769</v>
      </c>
      <c r="D31" s="18" t="s">
        <v>28</v>
      </c>
      <c r="E31" s="19" t="s">
        <v>29</v>
      </c>
      <c r="F31" s="20" t="s">
        <v>13</v>
      </c>
      <c r="G31" s="20">
        <v>4000</v>
      </c>
      <c r="H31" s="20">
        <v>0.23</v>
      </c>
      <c r="I31" s="25">
        <f t="shared" si="0"/>
        <v>920</v>
      </c>
    </row>
    <row r="32" spans="1:9">
      <c r="A32" s="17"/>
      <c r="B32" s="12"/>
      <c r="C32" s="13"/>
      <c r="D32" s="18"/>
      <c r="E32" s="19"/>
      <c r="F32" s="15" t="s">
        <v>14</v>
      </c>
      <c r="G32" s="20">
        <v>4000</v>
      </c>
      <c r="H32" s="15">
        <v>0.09</v>
      </c>
      <c r="I32" s="25">
        <f t="shared" si="0"/>
        <v>360</v>
      </c>
    </row>
    <row r="33" spans="1:10">
      <c r="A33" s="17"/>
      <c r="B33" s="12"/>
      <c r="C33" s="13"/>
      <c r="D33" s="18"/>
      <c r="E33" s="19"/>
      <c r="F33" s="20" t="s">
        <v>15</v>
      </c>
      <c r="G33" s="20">
        <v>4000</v>
      </c>
      <c r="H33" s="20">
        <v>0.125</v>
      </c>
      <c r="I33" s="25">
        <f t="shared" si="0"/>
        <v>500</v>
      </c>
    </row>
    <row r="34" spans="1:10">
      <c r="A34" s="17"/>
      <c r="B34" s="12"/>
      <c r="C34" s="13"/>
      <c r="D34" s="18"/>
      <c r="E34" s="19"/>
      <c r="F34" s="20" t="s">
        <v>16</v>
      </c>
      <c r="G34" s="20">
        <f>4000*4</f>
        <v>16000</v>
      </c>
      <c r="H34" s="20">
        <v>0.038</v>
      </c>
      <c r="I34" s="25">
        <f t="shared" si="0"/>
        <v>608</v>
      </c>
    </row>
    <row r="35" spans="1:10">
      <c r="A35" s="17"/>
      <c r="B35" s="12"/>
      <c r="C35" s="13"/>
      <c r="D35" s="18"/>
      <c r="E35" s="19"/>
      <c r="F35" s="20" t="s">
        <v>17</v>
      </c>
      <c r="G35" s="20">
        <v>4000</v>
      </c>
      <c r="H35" s="20">
        <v>0.58</v>
      </c>
      <c r="I35" s="25">
        <f t="shared" si="0"/>
        <v>2320</v>
      </c>
    </row>
    <row r="36" ht="42" spans="1:10">
      <c r="A36" s="17">
        <v>46048</v>
      </c>
      <c r="B36" s="12" t="s">
        <v>10</v>
      </c>
      <c r="C36" s="13">
        <v>48402</v>
      </c>
      <c r="D36" s="18" t="s">
        <v>30</v>
      </c>
      <c r="E36" s="19" t="s">
        <v>31</v>
      </c>
      <c r="F36" s="20" t="s">
        <v>17</v>
      </c>
      <c r="G36" s="20">
        <v>2000</v>
      </c>
      <c r="H36" s="20">
        <v>0.58</v>
      </c>
      <c r="I36" s="25">
        <f t="shared" si="0"/>
        <v>1160</v>
      </c>
    </row>
    <row r="37" spans="1:10">
      <c r="A37" s="17">
        <v>46055</v>
      </c>
      <c r="B37" s="12" t="s">
        <v>10</v>
      </c>
      <c r="C37" s="22">
        <v>50503</v>
      </c>
      <c r="D37" s="18" t="s">
        <v>32</v>
      </c>
      <c r="E37" s="19" t="s">
        <v>33</v>
      </c>
      <c r="F37" s="15" t="s">
        <v>14</v>
      </c>
      <c r="G37" s="20">
        <v>30002</v>
      </c>
      <c r="H37" s="15">
        <v>0.09</v>
      </c>
      <c r="I37" s="25">
        <f t="shared" si="0"/>
        <v>2700.18</v>
      </c>
    </row>
    <row r="38" spans="1:10">
      <c r="A38" s="17"/>
      <c r="B38" s="12"/>
      <c r="C38" s="22"/>
      <c r="D38" s="18"/>
      <c r="E38" s="19"/>
      <c r="F38" s="20" t="s">
        <v>15</v>
      </c>
      <c r="G38" s="20">
        <v>30002</v>
      </c>
      <c r="H38" s="20">
        <v>0.125</v>
      </c>
      <c r="I38" s="25">
        <f t="shared" si="0"/>
        <v>3750.25</v>
      </c>
    </row>
    <row r="39" spans="1:10">
      <c r="A39" s="17"/>
      <c r="B39" s="12"/>
      <c r="C39" s="22"/>
      <c r="D39" s="18"/>
      <c r="E39" s="19"/>
      <c r="F39" s="20" t="s">
        <v>16</v>
      </c>
      <c r="G39" s="20">
        <f>30002*4</f>
        <v>120008</v>
      </c>
      <c r="H39" s="20">
        <v>0.038</v>
      </c>
      <c r="I39" s="25">
        <f t="shared" si="0"/>
        <v>4560.304</v>
      </c>
    </row>
    <row r="40" spans="1:10">
      <c r="A40" s="17"/>
      <c r="B40" s="12"/>
      <c r="C40" s="22"/>
      <c r="D40" s="18"/>
      <c r="E40" s="19"/>
      <c r="F40" s="20" t="s">
        <v>17</v>
      </c>
      <c r="G40" s="20">
        <f>30002+1000</f>
        <v>31002</v>
      </c>
      <c r="H40" s="20">
        <v>0.58</v>
      </c>
      <c r="I40" s="25">
        <f t="shared" si="0"/>
        <v>17981.16</v>
      </c>
    </row>
    <row r="41" spans="1:10">
      <c r="A41" s="17">
        <v>46059</v>
      </c>
      <c r="B41" s="12" t="s">
        <v>10</v>
      </c>
      <c r="C41" s="22" t="s">
        <v>34</v>
      </c>
      <c r="D41" s="18" t="s">
        <v>35</v>
      </c>
      <c r="E41" s="19" t="s">
        <v>36</v>
      </c>
      <c r="F41" s="15" t="s">
        <v>14</v>
      </c>
      <c r="G41" s="20">
        <v>40006</v>
      </c>
      <c r="H41" s="15">
        <v>0.09</v>
      </c>
      <c r="I41" s="25">
        <f t="shared" si="0"/>
        <v>3600.54</v>
      </c>
    </row>
    <row r="42" spans="1:10">
      <c r="A42" s="17"/>
      <c r="B42" s="12"/>
      <c r="C42" s="23"/>
      <c r="D42" s="18"/>
      <c r="E42" s="19"/>
      <c r="F42" s="20" t="s">
        <v>15</v>
      </c>
      <c r="G42" s="20">
        <f>3179+6000+8000+2000+3000+1568</f>
        <v>23747</v>
      </c>
      <c r="H42" s="20">
        <v>0.125</v>
      </c>
      <c r="I42" s="25">
        <f t="shared" si="0"/>
        <v>2968.375</v>
      </c>
    </row>
    <row r="43" spans="1:10">
      <c r="A43" s="17">
        <v>46092</v>
      </c>
      <c r="B43" s="12" t="s">
        <v>10</v>
      </c>
      <c r="C43" s="22" t="s">
        <v>37</v>
      </c>
      <c r="D43" s="18" t="s">
        <v>38</v>
      </c>
      <c r="E43" s="13" t="s">
        <v>39</v>
      </c>
      <c r="F43" s="15" t="s">
        <v>40</v>
      </c>
      <c r="G43" s="15">
        <v>500</v>
      </c>
      <c r="H43" s="15">
        <v>0.4</v>
      </c>
      <c r="I43" s="25">
        <f t="shared" si="0"/>
        <v>200</v>
      </c>
    </row>
    <row r="44" spans="1:10">
      <c r="I44" s="24">
        <f>SUM(I3:I43)</f>
        <v>136965.809</v>
      </c>
    </row>
    <row r="48" ht="28.5" spans="1:10">
      <c r="A48" s="26" t="s">
        <v>41</v>
      </c>
      <c r="B48" s="26"/>
      <c r="C48" s="26"/>
      <c r="D48" s="26"/>
      <c r="E48" s="26"/>
      <c r="F48" s="26"/>
      <c r="G48" s="26"/>
      <c r="H48" s="26"/>
      <c r="I48" s="26"/>
      <c r="J48" s="26"/>
    </row>
    <row r="49" ht="14.5" spans="1:11">
      <c r="A49" s="27" t="s">
        <v>42</v>
      </c>
      <c r="B49" s="27" t="s">
        <v>43</v>
      </c>
      <c r="C49" s="27" t="s">
        <v>44</v>
      </c>
      <c r="D49" s="28" t="s">
        <v>45</v>
      </c>
      <c r="E49" s="27" t="s">
        <v>46</v>
      </c>
      <c r="F49" s="29" t="s">
        <v>47</v>
      </c>
      <c r="G49" s="27" t="s">
        <v>48</v>
      </c>
      <c r="H49" s="27" t="s">
        <v>49</v>
      </c>
      <c r="I49" s="28" t="s">
        <v>50</v>
      </c>
      <c r="J49" s="27" t="s">
        <v>51</v>
      </c>
    </row>
    <row r="50" ht="28.5" spans="1:11">
      <c r="A50" s="27"/>
      <c r="B50" s="27"/>
      <c r="C50" s="27"/>
      <c r="D50" s="30" t="s">
        <v>52</v>
      </c>
      <c r="E50" s="27"/>
      <c r="F50" s="31" t="s">
        <v>53</v>
      </c>
      <c r="G50" s="27"/>
      <c r="H50" s="27"/>
      <c r="I50" s="32" t="s">
        <v>54</v>
      </c>
      <c r="J50" s="27"/>
    </row>
    <row r="51" customHeight="1" spans="1:11">
      <c r="A51" s="33">
        <v>1</v>
      </c>
      <c r="B51" s="34">
        <v>46120</v>
      </c>
      <c r="C51" s="33" t="s">
        <v>55</v>
      </c>
      <c r="D51" s="35" t="s">
        <v>56</v>
      </c>
      <c r="E51" s="35" t="s">
        <v>57</v>
      </c>
      <c r="F51" s="35" t="s">
        <v>58</v>
      </c>
      <c r="G51" s="35" t="s">
        <v>59</v>
      </c>
      <c r="H51" s="35">
        <v>26.8</v>
      </c>
      <c r="I51" s="36">
        <v>66736.93</v>
      </c>
      <c r="J51" s="37" t="s">
        <v>60</v>
      </c>
      <c r="K51" s="38">
        <v>40597.98</v>
      </c>
    </row>
    <row r="52" customHeight="1" spans="1:11">
      <c r="A52" s="39"/>
      <c r="B52" s="40"/>
      <c r="C52" s="39"/>
      <c r="D52" s="41"/>
      <c r="E52" s="35" t="s">
        <v>61</v>
      </c>
      <c r="F52" s="35" t="s">
        <v>58</v>
      </c>
      <c r="G52" s="35" t="s">
        <v>59</v>
      </c>
      <c r="H52" s="35">
        <v>52.6</v>
      </c>
      <c r="I52" s="42"/>
      <c r="J52" s="43"/>
      <c r="K52" s="38">
        <v>10541.3</v>
      </c>
    </row>
    <row r="53" customHeight="1" spans="1:11">
      <c r="A53" s="39"/>
      <c r="B53" s="40"/>
      <c r="C53" s="39"/>
      <c r="D53" s="41"/>
      <c r="E53" s="35" t="s">
        <v>62</v>
      </c>
      <c r="F53" s="35" t="s">
        <v>58</v>
      </c>
      <c r="G53" s="35" t="s">
        <v>59</v>
      </c>
      <c r="H53" s="35">
        <v>23</v>
      </c>
      <c r="I53" s="42"/>
      <c r="J53" s="43"/>
      <c r="K53" s="38">
        <v>9027.65</v>
      </c>
    </row>
    <row r="54" spans="1:11">
      <c r="A54" s="39"/>
      <c r="B54" s="40"/>
      <c r="C54" s="39"/>
      <c r="D54" s="39"/>
      <c r="E54" s="35" t="s">
        <v>63</v>
      </c>
      <c r="F54" s="35" t="s">
        <v>58</v>
      </c>
      <c r="G54" s="35" t="s">
        <v>59</v>
      </c>
      <c r="H54" s="35">
        <v>33.44</v>
      </c>
      <c r="I54" s="44"/>
      <c r="J54" s="45"/>
      <c r="K54" s="38">
        <v>6570</v>
      </c>
    </row>
    <row r="55" spans="1:11">
      <c r="A55" s="33">
        <v>1</v>
      </c>
      <c r="B55" s="34">
        <v>46120</v>
      </c>
      <c r="C55" s="33" t="s">
        <v>55</v>
      </c>
      <c r="D55" s="35" t="s">
        <v>56</v>
      </c>
      <c r="E55" s="46" t="s">
        <v>57</v>
      </c>
      <c r="F55" s="47" t="s">
        <v>64</v>
      </c>
      <c r="G55" s="35" t="s">
        <v>59</v>
      </c>
      <c r="H55" s="48">
        <v>2.85</v>
      </c>
      <c r="I55" s="36">
        <v>8257.6</v>
      </c>
      <c r="J55" s="37" t="s">
        <v>65</v>
      </c>
      <c r="K55" s="49">
        <v>4100.6</v>
      </c>
    </row>
    <row r="56" spans="1:11">
      <c r="A56" s="39"/>
      <c r="B56" s="40"/>
      <c r="C56" s="39"/>
      <c r="D56" s="41"/>
      <c r="E56" s="46" t="s">
        <v>61</v>
      </c>
      <c r="F56" s="47" t="s">
        <v>64</v>
      </c>
      <c r="G56" s="35" t="s">
        <v>59</v>
      </c>
      <c r="H56" s="48">
        <v>5.3</v>
      </c>
      <c r="I56" s="42"/>
      <c r="J56" s="43"/>
      <c r="K56" s="49">
        <v>1079</v>
      </c>
    </row>
    <row r="57" spans="1:11">
      <c r="A57" s="39"/>
      <c r="B57" s="40"/>
      <c r="C57" s="39"/>
      <c r="D57" s="41"/>
      <c r="E57" s="46" t="s">
        <v>62</v>
      </c>
      <c r="F57" s="47" t="s">
        <v>64</v>
      </c>
      <c r="G57" s="35" t="s">
        <v>59</v>
      </c>
      <c r="H57" s="48">
        <v>2.3</v>
      </c>
      <c r="I57" s="42"/>
      <c r="J57" s="43"/>
      <c r="K57" s="49">
        <v>846</v>
      </c>
    </row>
    <row r="58" spans="1:11">
      <c r="A58" s="39"/>
      <c r="B58" s="40"/>
      <c r="C58" s="39"/>
      <c r="D58" s="41"/>
      <c r="E58" s="46" t="s">
        <v>66</v>
      </c>
      <c r="F58" s="47" t="s">
        <v>64</v>
      </c>
      <c r="G58" s="35" t="s">
        <v>59</v>
      </c>
      <c r="H58" s="48">
        <v>16.09</v>
      </c>
      <c r="I58" s="42"/>
      <c r="J58" s="43"/>
      <c r="K58" s="49">
        <v>1624</v>
      </c>
    </row>
    <row r="59" spans="1:11">
      <c r="A59" s="39"/>
      <c r="B59" s="40"/>
      <c r="C59" s="39"/>
      <c r="D59" s="39"/>
      <c r="E59" s="46" t="s">
        <v>63</v>
      </c>
      <c r="F59" s="47" t="s">
        <v>64</v>
      </c>
      <c r="G59" s="35" t="s">
        <v>59</v>
      </c>
      <c r="H59" s="48">
        <v>3.34</v>
      </c>
      <c r="I59" s="44"/>
      <c r="J59" s="45"/>
      <c r="K59" s="49">
        <v>608</v>
      </c>
    </row>
    <row r="60" ht="28" spans="1:11">
      <c r="A60" s="33">
        <v>1</v>
      </c>
      <c r="B60" s="34">
        <v>46120</v>
      </c>
      <c r="C60" s="33" t="s">
        <v>55</v>
      </c>
      <c r="D60" s="35" t="s">
        <v>56</v>
      </c>
      <c r="E60" s="46" t="s">
        <v>57</v>
      </c>
      <c r="F60" s="47" t="s">
        <v>58</v>
      </c>
      <c r="G60" s="35" t="s">
        <v>59</v>
      </c>
      <c r="H60" s="48">
        <v>0.8</v>
      </c>
      <c r="I60" s="36">
        <v>1160</v>
      </c>
      <c r="J60" s="37" t="s">
        <v>67</v>
      </c>
      <c r="K60" s="49"/>
    </row>
    <row r="61" spans="1:11">
      <c r="A61" s="33">
        <v>1</v>
      </c>
      <c r="B61" s="34">
        <v>46120</v>
      </c>
      <c r="C61" s="33" t="s">
        <v>55</v>
      </c>
      <c r="D61" s="35" t="s">
        <v>56</v>
      </c>
      <c r="E61" s="46" t="s">
        <v>57</v>
      </c>
      <c r="F61" s="47" t="s">
        <v>68</v>
      </c>
      <c r="G61" s="35" t="s">
        <v>59</v>
      </c>
      <c r="H61" s="48">
        <v>3.15</v>
      </c>
      <c r="I61" s="36">
        <v>25617.4</v>
      </c>
      <c r="J61" s="37" t="s">
        <v>69</v>
      </c>
      <c r="K61" s="49">
        <v>4686.4</v>
      </c>
    </row>
    <row r="62" spans="1:11">
      <c r="A62" s="39"/>
      <c r="B62" s="40"/>
      <c r="C62" s="39"/>
      <c r="D62" s="41"/>
      <c r="E62" s="46" t="s">
        <v>61</v>
      </c>
      <c r="F62" s="47" t="s">
        <v>68</v>
      </c>
      <c r="G62" s="35" t="s">
        <v>59</v>
      </c>
      <c r="H62" s="48">
        <v>6</v>
      </c>
      <c r="I62" s="42"/>
      <c r="J62" s="43"/>
      <c r="K62" s="49">
        <v>1233</v>
      </c>
    </row>
    <row r="63" spans="1:11">
      <c r="A63" s="39"/>
      <c r="B63" s="40"/>
      <c r="C63" s="39"/>
      <c r="D63" s="41"/>
      <c r="E63" s="46" t="s">
        <v>62</v>
      </c>
      <c r="F63" s="47" t="s">
        <v>68</v>
      </c>
      <c r="G63" s="35" t="s">
        <v>59</v>
      </c>
      <c r="H63" s="48">
        <v>2.6</v>
      </c>
      <c r="I63" s="42"/>
      <c r="J63" s="43"/>
      <c r="K63" s="49">
        <v>967</v>
      </c>
    </row>
    <row r="64" spans="1:11">
      <c r="A64" s="39"/>
      <c r="B64" s="40"/>
      <c r="C64" s="39"/>
      <c r="D64" s="41"/>
      <c r="E64" s="46" t="s">
        <v>66</v>
      </c>
      <c r="F64" s="47" t="s">
        <v>70</v>
      </c>
      <c r="G64" s="35" t="s">
        <v>59</v>
      </c>
      <c r="H64" s="48">
        <v>179.35</v>
      </c>
      <c r="I64" s="42"/>
      <c r="J64" s="43"/>
      <c r="K64" s="49">
        <v>18041</v>
      </c>
    </row>
    <row r="65" spans="1:11">
      <c r="A65" s="39"/>
      <c r="B65" s="40"/>
      <c r="C65" s="39"/>
      <c r="D65" s="39"/>
      <c r="E65" s="46" t="s">
        <v>63</v>
      </c>
      <c r="F65" s="47" t="s">
        <v>68</v>
      </c>
      <c r="G65" s="35" t="s">
        <v>59</v>
      </c>
      <c r="H65" s="48">
        <v>3.82</v>
      </c>
      <c r="I65" s="44"/>
      <c r="J65" s="45"/>
      <c r="K65" s="49">
        <v>690</v>
      </c>
    </row>
    <row r="66" spans="1:11">
      <c r="A66" s="33">
        <v>1</v>
      </c>
      <c r="B66" s="34">
        <v>46120</v>
      </c>
      <c r="C66" s="33" t="s">
        <v>55</v>
      </c>
      <c r="D66" s="35" t="s">
        <v>56</v>
      </c>
      <c r="E66" s="46" t="s">
        <v>57</v>
      </c>
      <c r="F66" s="50" t="s">
        <v>58</v>
      </c>
      <c r="G66" s="35" t="s">
        <v>59</v>
      </c>
      <c r="H66" s="48">
        <v>12.15</v>
      </c>
      <c r="I66" s="36">
        <v>35193.88</v>
      </c>
      <c r="J66" s="37" t="s">
        <v>71</v>
      </c>
      <c r="K66" s="49">
        <v>17981.16</v>
      </c>
    </row>
    <row r="67" spans="1:11">
      <c r="A67" s="39"/>
      <c r="B67" s="40"/>
      <c r="C67" s="39"/>
      <c r="D67" s="41"/>
      <c r="E67" s="46" t="s">
        <v>61</v>
      </c>
      <c r="F67" s="50" t="s">
        <v>58</v>
      </c>
      <c r="G67" s="35" t="s">
        <v>59</v>
      </c>
      <c r="H67" s="48">
        <v>22.7</v>
      </c>
      <c r="I67" s="42"/>
      <c r="J67" s="43"/>
      <c r="K67" s="49">
        <v>4627</v>
      </c>
    </row>
    <row r="68" spans="1:11">
      <c r="A68" s="39"/>
      <c r="B68" s="40"/>
      <c r="C68" s="39"/>
      <c r="D68" s="41"/>
      <c r="E68" s="46" t="s">
        <v>62</v>
      </c>
      <c r="F68" s="50" t="s">
        <v>58</v>
      </c>
      <c r="G68" s="35" t="s">
        <v>59</v>
      </c>
      <c r="H68" s="48">
        <v>19.6</v>
      </c>
      <c r="I68" s="42"/>
      <c r="J68" s="43"/>
      <c r="K68" s="49">
        <v>6503</v>
      </c>
    </row>
    <row r="69" spans="1:11">
      <c r="A69" s="39"/>
      <c r="B69" s="40"/>
      <c r="C69" s="39"/>
      <c r="D69" s="39"/>
      <c r="E69" s="46" t="s">
        <v>63</v>
      </c>
      <c r="F69" s="50" t="s">
        <v>58</v>
      </c>
      <c r="G69" s="35" t="s">
        <v>59</v>
      </c>
      <c r="H69" s="48">
        <v>33.44</v>
      </c>
      <c r="I69" s="44"/>
      <c r="J69" s="45"/>
      <c r="K69" s="49">
        <v>6082.72</v>
      </c>
    </row>
  </sheetData>
  <mergeCells count="73">
    <mergeCell ref="A1:I1"/>
    <mergeCell ref="A48:J48"/>
    <mergeCell ref="A3:A8"/>
    <mergeCell ref="A9:A13"/>
    <mergeCell ref="A14:A19"/>
    <mergeCell ref="A20:A25"/>
    <mergeCell ref="A26:A30"/>
    <mergeCell ref="A31:A35"/>
    <mergeCell ref="A37:A40"/>
    <mergeCell ref="A41:A42"/>
    <mergeCell ref="A49:A50"/>
    <mergeCell ref="A51:A54"/>
    <mergeCell ref="A55:A59"/>
    <mergeCell ref="A61:A65"/>
    <mergeCell ref="A66:A69"/>
    <mergeCell ref="B3:B8"/>
    <mergeCell ref="B9:B13"/>
    <mergeCell ref="B14:B19"/>
    <mergeCell ref="B20:B25"/>
    <mergeCell ref="B26:B30"/>
    <mergeCell ref="B31:B35"/>
    <mergeCell ref="B37:B40"/>
    <mergeCell ref="B41:B42"/>
    <mergeCell ref="B49:B50"/>
    <mergeCell ref="B51:B54"/>
    <mergeCell ref="B55:B59"/>
    <mergeCell ref="B61:B65"/>
    <mergeCell ref="B66:B69"/>
    <mergeCell ref="C3:C8"/>
    <mergeCell ref="C9:C13"/>
    <mergeCell ref="C14:C19"/>
    <mergeCell ref="C20:C25"/>
    <mergeCell ref="C26:C30"/>
    <mergeCell ref="C31:C35"/>
    <mergeCell ref="C37:C40"/>
    <mergeCell ref="C41:C42"/>
    <mergeCell ref="C49:C50"/>
    <mergeCell ref="C51:C54"/>
    <mergeCell ref="C55:C59"/>
    <mergeCell ref="C61:C65"/>
    <mergeCell ref="C66:C69"/>
    <mergeCell ref="D3:D8"/>
    <mergeCell ref="D9:D13"/>
    <mergeCell ref="D14:D19"/>
    <mergeCell ref="D20:D25"/>
    <mergeCell ref="D26:D30"/>
    <mergeCell ref="D31:D35"/>
    <mergeCell ref="D37:D40"/>
    <mergeCell ref="D41:D42"/>
    <mergeCell ref="D51:D54"/>
    <mergeCell ref="D55:D59"/>
    <mergeCell ref="D61:D65"/>
    <mergeCell ref="D66:D69"/>
    <mergeCell ref="E3:E8"/>
    <mergeCell ref="E9:E13"/>
    <mergeCell ref="E14:E19"/>
    <mergeCell ref="E20:E25"/>
    <mergeCell ref="E26:E30"/>
    <mergeCell ref="E31:E35"/>
    <mergeCell ref="E37:E40"/>
    <mergeCell ref="E41:E42"/>
    <mergeCell ref="E49:E50"/>
    <mergeCell ref="G49:G50"/>
    <mergeCell ref="H49:H50"/>
    <mergeCell ref="I51:I54"/>
    <mergeCell ref="I55:I59"/>
    <mergeCell ref="I61:I65"/>
    <mergeCell ref="I66:I69"/>
    <mergeCell ref="J49:J50"/>
    <mergeCell ref="J51:J54"/>
    <mergeCell ref="J55:J59"/>
    <mergeCell ref="J61:J65"/>
    <mergeCell ref="J66:J69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zoomScale="115" zoomScaleNormal="115" zoomScaleSheetLayoutView="130" workbookViewId="0">
      <selection activeCell="I19" sqref="I19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3.6363636363636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0" width="21.4181818181818" style="1" customWidth="1"/>
    <col min="11" max="16384" width="8.72727272727273" style="1"/>
  </cols>
  <sheetData>
    <row r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72</v>
      </c>
    </row>
    <row r="3" spans="1:9">
      <c r="A3" s="11">
        <v>46022</v>
      </c>
      <c r="B3" s="12" t="s">
        <v>10</v>
      </c>
      <c r="C3" s="13">
        <v>41256</v>
      </c>
      <c r="D3" s="14" t="s">
        <v>73</v>
      </c>
      <c r="E3" s="13" t="s">
        <v>74</v>
      </c>
      <c r="F3" s="13" t="s">
        <v>17</v>
      </c>
      <c r="G3" s="15">
        <v>4000</v>
      </c>
      <c r="H3" s="16">
        <v>0.1</v>
      </c>
      <c r="I3" s="15">
        <f>G3*H3</f>
        <v>400</v>
      </c>
    </row>
    <row r="4" ht="28" spans="1:9">
      <c r="A4" s="17">
        <v>46035</v>
      </c>
      <c r="B4" s="12" t="s">
        <v>10</v>
      </c>
      <c r="C4" s="13">
        <v>47127</v>
      </c>
      <c r="D4" s="18" t="s">
        <v>75</v>
      </c>
      <c r="E4" s="19" t="s">
        <v>76</v>
      </c>
      <c r="F4" s="20" t="s">
        <v>13</v>
      </c>
      <c r="G4" s="20">
        <v>30000</v>
      </c>
      <c r="H4" s="21">
        <v>0.038</v>
      </c>
      <c r="I4" s="15">
        <f t="shared" ref="I4:I18" si="0">G4*H4</f>
        <v>1140</v>
      </c>
    </row>
    <row r="5" ht="28" spans="1:9">
      <c r="A5" s="17">
        <v>46055</v>
      </c>
      <c r="B5" s="12" t="s">
        <v>10</v>
      </c>
      <c r="C5" s="22">
        <v>50503</v>
      </c>
      <c r="D5" s="18" t="s">
        <v>32</v>
      </c>
      <c r="E5" s="19" t="s">
        <v>33</v>
      </c>
      <c r="F5" s="20" t="s">
        <v>13</v>
      </c>
      <c r="G5" s="20">
        <v>30002</v>
      </c>
      <c r="H5" s="21">
        <v>0.038</v>
      </c>
      <c r="I5" s="15">
        <f t="shared" si="0"/>
        <v>1140.076</v>
      </c>
    </row>
    <row r="6" spans="1:9">
      <c r="A6" s="17">
        <v>46059</v>
      </c>
      <c r="B6" s="12" t="s">
        <v>10</v>
      </c>
      <c r="C6" s="22" t="s">
        <v>34</v>
      </c>
      <c r="D6" s="18" t="s">
        <v>35</v>
      </c>
      <c r="E6" s="19" t="s">
        <v>36</v>
      </c>
      <c r="F6" s="20" t="s">
        <v>13</v>
      </c>
      <c r="G6" s="20">
        <v>40006</v>
      </c>
      <c r="H6" s="21">
        <v>0.038</v>
      </c>
      <c r="I6" s="15">
        <f t="shared" si="0"/>
        <v>1520.228</v>
      </c>
    </row>
    <row r="7" spans="1:9">
      <c r="A7" s="17"/>
      <c r="B7" s="12"/>
      <c r="C7" s="23"/>
      <c r="D7" s="18"/>
      <c r="E7" s="19"/>
      <c r="F7" s="20" t="s">
        <v>15</v>
      </c>
      <c r="G7" s="20">
        <f>40006-23747</f>
        <v>16259</v>
      </c>
      <c r="H7" s="21">
        <v>0.021</v>
      </c>
      <c r="I7" s="15">
        <f t="shared" si="0"/>
        <v>341.439</v>
      </c>
    </row>
    <row r="8" spans="1:9">
      <c r="A8" s="17"/>
      <c r="B8" s="12"/>
      <c r="C8" s="23"/>
      <c r="D8" s="18"/>
      <c r="E8" s="19"/>
      <c r="F8" s="20" t="s">
        <v>16</v>
      </c>
      <c r="G8" s="20">
        <f>40006*4</f>
        <v>160024</v>
      </c>
      <c r="H8" s="21">
        <v>0.006</v>
      </c>
      <c r="I8" s="15">
        <f t="shared" si="0"/>
        <v>960.144</v>
      </c>
    </row>
    <row r="9" spans="1:9">
      <c r="A9" s="17"/>
      <c r="B9" s="12"/>
      <c r="C9" s="23"/>
      <c r="D9" s="18"/>
      <c r="E9" s="19"/>
      <c r="F9" s="20" t="s">
        <v>17</v>
      </c>
      <c r="G9" s="20">
        <v>40006</v>
      </c>
      <c r="H9" s="21">
        <v>0.1</v>
      </c>
      <c r="I9" s="15">
        <f t="shared" si="0"/>
        <v>4000.6</v>
      </c>
    </row>
    <row r="10" spans="1:9">
      <c r="A10" s="17">
        <v>46079</v>
      </c>
      <c r="B10" s="12" t="s">
        <v>10</v>
      </c>
      <c r="C10" s="22" t="s">
        <v>77</v>
      </c>
      <c r="D10" s="18" t="s">
        <v>78</v>
      </c>
      <c r="E10" s="19" t="s">
        <v>79</v>
      </c>
      <c r="F10" s="20" t="s">
        <v>13</v>
      </c>
      <c r="G10" s="20">
        <v>20000</v>
      </c>
      <c r="H10" s="21">
        <v>0.038</v>
      </c>
      <c r="I10" s="15">
        <f t="shared" si="0"/>
        <v>760</v>
      </c>
    </row>
    <row r="11" spans="1:9">
      <c r="A11" s="17"/>
      <c r="B11" s="12"/>
      <c r="C11" s="23"/>
      <c r="D11" s="18"/>
      <c r="E11" s="19"/>
      <c r="F11" s="20" t="s">
        <v>13</v>
      </c>
      <c r="G11" s="20">
        <v>20000</v>
      </c>
      <c r="H11" s="21">
        <v>0.038</v>
      </c>
      <c r="I11" s="15">
        <f t="shared" si="0"/>
        <v>760</v>
      </c>
    </row>
    <row r="12" spans="1:9">
      <c r="A12" s="17"/>
      <c r="B12" s="12"/>
      <c r="C12" s="23"/>
      <c r="D12" s="18"/>
      <c r="E12" s="19"/>
      <c r="F12" s="15" t="s">
        <v>14</v>
      </c>
      <c r="G12" s="20">
        <f t="shared" ref="G12:G17" si="1">20000+20007</f>
        <v>40007</v>
      </c>
      <c r="H12" s="16">
        <v>0.015</v>
      </c>
      <c r="I12" s="15">
        <f t="shared" si="0"/>
        <v>600.105</v>
      </c>
    </row>
    <row r="13" spans="1:9">
      <c r="A13" s="17"/>
      <c r="B13" s="12"/>
      <c r="C13" s="23"/>
      <c r="D13" s="18"/>
      <c r="E13" s="19"/>
      <c r="F13" s="20" t="s">
        <v>15</v>
      </c>
      <c r="G13" s="20">
        <f t="shared" si="1"/>
        <v>40007</v>
      </c>
      <c r="H13" s="21">
        <v>0.021</v>
      </c>
      <c r="I13" s="15">
        <f t="shared" si="0"/>
        <v>840.147</v>
      </c>
    </row>
    <row r="14" spans="1:9">
      <c r="A14" s="17"/>
      <c r="B14" s="12"/>
      <c r="C14" s="23"/>
      <c r="D14" s="18"/>
      <c r="E14" s="19"/>
      <c r="F14" s="20" t="s">
        <v>15</v>
      </c>
      <c r="G14" s="20">
        <v>12288</v>
      </c>
      <c r="H14" s="21">
        <v>0.021</v>
      </c>
      <c r="I14" s="15">
        <f t="shared" si="0"/>
        <v>258.048</v>
      </c>
    </row>
    <row r="15" spans="1:9">
      <c r="A15" s="17"/>
      <c r="B15" s="12"/>
      <c r="C15" s="23"/>
      <c r="D15" s="18"/>
      <c r="E15" s="19"/>
      <c r="F15" s="20" t="s">
        <v>80</v>
      </c>
      <c r="G15" s="20">
        <v>12288</v>
      </c>
      <c r="H15" s="21">
        <v>0.006</v>
      </c>
      <c r="I15" s="15">
        <f t="shared" si="0"/>
        <v>73.728</v>
      </c>
    </row>
    <row r="16" spans="1:9">
      <c r="A16" s="17"/>
      <c r="B16" s="12"/>
      <c r="C16" s="23"/>
      <c r="D16" s="18"/>
      <c r="E16" s="19"/>
      <c r="F16" s="20" t="s">
        <v>16</v>
      </c>
      <c r="G16" s="20">
        <f>40007*4</f>
        <v>160028</v>
      </c>
      <c r="H16" s="21">
        <v>0.006</v>
      </c>
      <c r="I16" s="15">
        <f t="shared" si="0"/>
        <v>960.168</v>
      </c>
    </row>
    <row r="17" spans="1:9">
      <c r="A17" s="17"/>
      <c r="B17" s="12"/>
      <c r="C17" s="23"/>
      <c r="D17" s="18"/>
      <c r="E17" s="19"/>
      <c r="F17" s="20" t="s">
        <v>17</v>
      </c>
      <c r="G17" s="20">
        <f t="shared" si="1"/>
        <v>40007</v>
      </c>
      <c r="H17" s="21">
        <v>0.1</v>
      </c>
      <c r="I17" s="15">
        <f t="shared" si="0"/>
        <v>4000.7</v>
      </c>
    </row>
    <row r="18" ht="42" spans="1:9">
      <c r="A18" s="17">
        <v>46091</v>
      </c>
      <c r="B18" s="12" t="s">
        <v>10</v>
      </c>
      <c r="C18" s="22" t="s">
        <v>77</v>
      </c>
      <c r="D18" s="18" t="s">
        <v>81</v>
      </c>
      <c r="E18" s="19" t="s">
        <v>82</v>
      </c>
      <c r="F18" s="15" t="s">
        <v>17</v>
      </c>
      <c r="G18" s="15">
        <v>2000</v>
      </c>
      <c r="H18" s="16">
        <v>0.1</v>
      </c>
      <c r="I18" s="15">
        <f t="shared" si="0"/>
        <v>200</v>
      </c>
    </row>
    <row r="19" spans="1:9">
      <c r="I19" s="24">
        <f>SUM(I3:I18)</f>
        <v>17955.383</v>
      </c>
    </row>
  </sheetData>
  <mergeCells count="11">
    <mergeCell ref="A1:I1"/>
    <mergeCell ref="A6:A9"/>
    <mergeCell ref="A10:A17"/>
    <mergeCell ref="B6:B9"/>
    <mergeCell ref="B10:B17"/>
    <mergeCell ref="C6:C9"/>
    <mergeCell ref="C10:C17"/>
    <mergeCell ref="D6:D9"/>
    <mergeCell ref="D10:D17"/>
    <mergeCell ref="E6:E9"/>
    <mergeCell ref="E10:E17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人民币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2026-04-08T03:43:51Z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