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雅丽奇" sheetId="31" r:id="rId1"/>
    <sheet name="圣琪" sheetId="34" r:id="rId2"/>
    <sheet name="大正" sheetId="35" r:id="rId3"/>
    <sheet name="吉胜达" sheetId="33" r:id="rId4"/>
  </sheets>
  <definedNames>
    <definedName name="_xlnm._FilterDatabase" localSheetId="0" hidden="1">雅丽奇!$A$1:$H$2</definedName>
    <definedName name="_xlnm._FilterDatabase" localSheetId="3" hidden="1">吉胜达!$A$1:$H$2</definedName>
    <definedName name="_xlnm.Print_Area" localSheetId="0">雅丽奇!$A$1:$H$2</definedName>
    <definedName name="_xlnm.Print_Area" localSheetId="3">吉胜达!$A$1:$H$2</definedName>
    <definedName name="_xlnm._FilterDatabase" localSheetId="1" hidden="1">圣琪!$A$1:$H$2</definedName>
    <definedName name="_xlnm.Print_Area" localSheetId="1">圣琪!$A$1:$H$2</definedName>
    <definedName name="_xlnm._FilterDatabase" localSheetId="2" hidden="1">大正!$A$1:$H$2</definedName>
    <definedName name="_xlnm.Print_Area" localSheetId="2">大正!$A$1:$H$2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<sst xmlns="http://schemas.openxmlformats.org/spreadsheetml/2006/main" count="108" uniqueCount="60">
  <si>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</si>
  <si>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</si>
  <si>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</si>
  <si>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</si>
  <si>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</si>
  <si>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</si>
  <si>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</si>
  <si>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</si>
  <si>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</si>
  <si>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65012-8596
65014-1524
65131-13</t>
  </si>
  <si>
    <t>RBSKJSD00295
工厂：雅丽齐</t>
  </si>
  <si>
    <t>PRIORAT 2006-693-306
Made in China 男套衫</t>
  </si>
  <si>
    <t>白色吊牌HPBCGEN011-60*95mm-RFID LOGO-新版</t>
  </si>
  <si>
    <t>黑色 吊绳 MRBCGEN004-320*1.5mm</t>
  </si>
  <si>
    <t>配比装胶带贴纸  BKSKR24014</t>
  </si>
  <si>
    <t>白色织+印标WLBCGEN081-40*40mm</t>
  </si>
  <si>
    <t>白色缎带洗标CLBCGEN003*4页-60*25mm（加页码）</t>
  </si>
  <si>
    <t>白色缎带芯片洗标CLBCRFI001-60*25mm-RFID（不要RUF标记）</t>
  </si>
  <si>
    <t>45856
46607
45859</t>
  </si>
  <si>
    <t>RBSKJSD00267
工厂：丰盛源</t>
  </si>
  <si>
    <t>1663-693-802/813
Made in China 女烫钻背心</t>
  </si>
  <si>
    <t>蓝黑吊牌HPBCRFI005-120*45mm（背面黑压印）-RFID LOGO</t>
  </si>
  <si>
    <t>黑色织标WLBCGEN018-65*20mm</t>
  </si>
  <si>
    <t>黑色缎带洗标CLBCGEN004*6页-60*25mm</t>
  </si>
  <si>
    <t>黑色缎带芯片洗标CLBCRFI002-60*25mm-RFID</t>
  </si>
  <si>
    <t>RBSKJSD00287
工厂：丰盛源</t>
  </si>
  <si>
    <t>1663-693-802/813
Made in China 女烫钻背心 补单</t>
  </si>
  <si>
    <t>蓝黑织标WLBCGEN028-48*16mm</t>
  </si>
  <si>
    <t>蓝黑主标WLBCGEN033 （ BKWOL24026）-32*15mm</t>
  </si>
  <si>
    <t>/</t>
  </si>
  <si>
    <t>RBSKJSD00297</t>
  </si>
  <si>
    <t>BSK样品卡</t>
  </si>
  <si>
    <t>BSK样卡吊牌BKHTP24005-120*80mm</t>
  </si>
  <si>
    <t>RBSKJSD00309</t>
  </si>
  <si>
    <t>样品卡</t>
  </si>
  <si>
    <t>样卡吊牌LCYPK26004-120*70mm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</si>
  <si>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</si>
  <si>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</si>
  <si>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</si>
  <si>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</si>
  <si>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</si>
  <si>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</si>
  <si>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</si>
  <si>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</si>
  <si>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</si>
  <si>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</si>
  <si>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</si>
  <si>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</si>
  <si>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</si>
  <si>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</si>
  <si>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</si>
  <si>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</si>
  <si>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</si>
  <si>
    <t>52337-11019</t>
  </si>
  <si>
    <t>RBSKJSD00298
工厂：圣琪</t>
  </si>
  <si>
    <t>1405-693-323/401/600
Made in China 女吊带裙 翻单1</t>
  </si>
  <si>
    <t>白色织标WLBCGEN017（05B）-65*20mm</t>
  </si>
  <si>
    <t>65013-7869
65015-1590
65130-13</t>
  </si>
  <si>
    <t>RBSKJSD00293
工厂：大正</t>
  </si>
  <si>
    <t>MONTSANTS 2007-693-406
Made in China 男套衫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</si>
</sst>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15" zoomScaleNormal="115" zoomScaleSheetLayoutView="130" workbookViewId="0">
      <selection activeCell="D21" sqref="D21"/>
    </sheetView>
  </sheetViews>
  <sheetFormatPr defaultColWidth="8.72727272727273" defaultRowHeight="14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9">
        <v>46086</v>
      </c>
      <c r="B3" s="20" t="s">
        <v>9</v>
      </c>
      <c r="C3" s="21" t="s">
        <v>10</v>
      </c>
      <c r="D3" s="20" t="s">
        <v>11</v>
      </c>
      <c r="E3" s="20" t="s">
        <v>12</v>
      </c>
      <c r="F3" s="22">
        <f>8596+1524+13</f>
        <v>10133</v>
      </c>
      <c r="G3" s="22">
        <v>0.26</v>
      </c>
      <c r="H3" s="23">
        <f t="shared" ref="H3:H18" si="0">F3*G3</f>
        <v>2634.58</v>
      </c>
    </row>
    <row r="4" spans="1:8">
      <c r="A4" s="24"/>
      <c r="B4" s="22"/>
      <c r="C4" s="25"/>
      <c r="D4" s="20"/>
      <c r="E4" s="22" t="s">
        <v>13</v>
      </c>
      <c r="F4" s="22">
        <f>8596+1524+13</f>
        <v>10133</v>
      </c>
      <c r="G4" s="22">
        <v>0.076</v>
      </c>
      <c r="H4" s="23">
        <f t="shared" si="0"/>
        <v>770.108</v>
      </c>
    </row>
    <row r="5" spans="1:8">
      <c r="A5" s="24"/>
      <c r="B5" s="22"/>
      <c r="C5" s="25"/>
      <c r="D5" s="20"/>
      <c r="E5" s="22" t="s">
        <v>14</v>
      </c>
      <c r="F5" s="22">
        <v>508</v>
      </c>
      <c r="G5" s="22">
        <v>0.24</v>
      </c>
      <c r="H5" s="23">
        <f t="shared" si="0"/>
        <v>121.92</v>
      </c>
    </row>
    <row r="6" spans="1:8">
      <c r="A6" s="19">
        <v>46085</v>
      </c>
      <c r="B6" s="22"/>
      <c r="C6" s="25"/>
      <c r="D6" s="20"/>
      <c r="E6" s="22" t="s">
        <v>15</v>
      </c>
      <c r="F6" s="22">
        <f>8596+1524+13</f>
        <v>10133</v>
      </c>
      <c r="G6" s="22">
        <v>0.32</v>
      </c>
      <c r="H6" s="23">
        <f t="shared" si="0"/>
        <v>3242.56</v>
      </c>
    </row>
    <row r="7" spans="1:8">
      <c r="A7" s="24"/>
      <c r="B7" s="22"/>
      <c r="C7" s="25"/>
      <c r="D7" s="20"/>
      <c r="E7" s="22" t="s">
        <v>16</v>
      </c>
      <c r="F7" s="22">
        <f>10133*4</f>
        <v>40532</v>
      </c>
      <c r="G7" s="22">
        <f>0.042</f>
        <v>0.042</v>
      </c>
      <c r="H7" s="23">
        <f t="shared" si="0"/>
        <v>1702.344</v>
      </c>
    </row>
    <row r="8" ht="28" spans="1:8">
      <c r="A8" s="26"/>
      <c r="B8" s="22"/>
      <c r="C8" s="25"/>
      <c r="D8" s="20"/>
      <c r="E8" s="20" t="s">
        <v>17</v>
      </c>
      <c r="F8" s="22">
        <f>8596+1524+13</f>
        <v>10133</v>
      </c>
      <c r="G8" s="22">
        <v>0.57</v>
      </c>
      <c r="H8" s="23">
        <f t="shared" si="0"/>
        <v>5775.81</v>
      </c>
    </row>
    <row r="9" ht="28" spans="1:8">
      <c r="A9" s="30">
        <v>46038</v>
      </c>
      <c r="B9" s="20" t="s">
        <v>18</v>
      </c>
      <c r="C9" s="21" t="s">
        <v>19</v>
      </c>
      <c r="D9" s="20" t="s">
        <v>20</v>
      </c>
      <c r="E9" s="31" t="s">
        <v>21</v>
      </c>
      <c r="F9" s="22">
        <f t="shared" ref="F9:F12" si="1">27875+8856+20</f>
        <v>36751</v>
      </c>
      <c r="G9" s="22">
        <v>0.65</v>
      </c>
      <c r="H9" s="23">
        <f t="shared" si="0"/>
        <v>23888.15</v>
      </c>
    </row>
    <row r="10" spans="1:8">
      <c r="A10" s="30"/>
      <c r="B10" s="22"/>
      <c r="C10" s="25"/>
      <c r="D10" s="20"/>
      <c r="E10" s="22" t="s">
        <v>13</v>
      </c>
      <c r="F10" s="22">
        <f t="shared" si="1"/>
        <v>36751</v>
      </c>
      <c r="G10" s="22">
        <v>0.09</v>
      </c>
      <c r="H10" s="23">
        <f t="shared" si="0"/>
        <v>3307.59</v>
      </c>
    </row>
    <row r="11" spans="1:8">
      <c r="A11" s="30"/>
      <c r="B11" s="22"/>
      <c r="C11" s="25"/>
      <c r="D11" s="20"/>
      <c r="E11" s="22" t="s">
        <v>14</v>
      </c>
      <c r="F11" s="22">
        <v>2214</v>
      </c>
      <c r="G11" s="22">
        <v>0.24</v>
      </c>
      <c r="H11" s="23">
        <f t="shared" si="0"/>
        <v>531.36</v>
      </c>
    </row>
    <row r="12" spans="1:8">
      <c r="A12" s="30">
        <v>46036</v>
      </c>
      <c r="B12" s="22"/>
      <c r="C12" s="25"/>
      <c r="D12" s="20"/>
      <c r="E12" s="22" t="s">
        <v>22</v>
      </c>
      <c r="F12" s="22">
        <f t="shared" si="1"/>
        <v>36751</v>
      </c>
      <c r="G12" s="22">
        <v>0.12</v>
      </c>
      <c r="H12" s="23">
        <f t="shared" si="0"/>
        <v>4410.12</v>
      </c>
    </row>
    <row r="13" spans="1:8">
      <c r="A13" s="30">
        <v>46046</v>
      </c>
      <c r="B13" s="22"/>
      <c r="C13" s="25"/>
      <c r="D13" s="20"/>
      <c r="E13" s="22" t="s">
        <v>23</v>
      </c>
      <c r="F13" s="22">
        <f>36751*6</f>
        <v>220506</v>
      </c>
      <c r="G13" s="22">
        <v>0.048</v>
      </c>
      <c r="H13" s="23">
        <f t="shared" si="0"/>
        <v>10584.288</v>
      </c>
    </row>
    <row r="14" spans="1:8">
      <c r="A14" s="30">
        <v>46036</v>
      </c>
      <c r="B14" s="22"/>
      <c r="C14" s="25"/>
      <c r="D14" s="20"/>
      <c r="E14" s="22" t="s">
        <v>24</v>
      </c>
      <c r="F14" s="22">
        <f>27875+8856+20</f>
        <v>36751</v>
      </c>
      <c r="G14" s="22">
        <v>0.57</v>
      </c>
      <c r="H14" s="23">
        <f t="shared" si="0"/>
        <v>20948.07</v>
      </c>
    </row>
    <row r="15" spans="1:8">
      <c r="A15" s="30">
        <v>46048</v>
      </c>
      <c r="B15" s="20" t="s">
        <v>18</v>
      </c>
      <c r="C15" s="21" t="s">
        <v>25</v>
      </c>
      <c r="D15" s="20" t="s">
        <v>26</v>
      </c>
      <c r="E15" s="22" t="s">
        <v>27</v>
      </c>
      <c r="F15" s="22">
        <v>36751</v>
      </c>
      <c r="G15" s="22">
        <v>0.08</v>
      </c>
      <c r="H15" s="23">
        <f t="shared" si="0"/>
        <v>2940.08</v>
      </c>
    </row>
    <row r="16" spans="1:8">
      <c r="A16" s="30"/>
      <c r="B16" s="22"/>
      <c r="C16" s="25"/>
      <c r="D16" s="20"/>
      <c r="E16" s="22" t="s">
        <v>28</v>
      </c>
      <c r="F16" s="22">
        <v>36751</v>
      </c>
      <c r="G16" s="22">
        <v>0.08</v>
      </c>
      <c r="H16" s="23">
        <f t="shared" si="0"/>
        <v>2940.08</v>
      </c>
    </row>
    <row r="17" spans="1:10">
      <c r="A17" s="32">
        <v>46078</v>
      </c>
      <c r="B17" s="22" t="s">
        <v>29</v>
      </c>
      <c r="C17" s="25" t="s">
        <v>30</v>
      </c>
      <c r="D17" s="20" t="s">
        <v>31</v>
      </c>
      <c r="E17" s="20" t="s">
        <v>32</v>
      </c>
      <c r="F17" s="22">
        <v>2000</v>
      </c>
      <c r="G17" s="22">
        <v>0.4</v>
      </c>
      <c r="H17" s="33">
        <f t="shared" si="0"/>
        <v>800</v>
      </c>
    </row>
    <row r="18" spans="1:10">
      <c r="A18" s="32">
        <v>46099</v>
      </c>
      <c r="B18" s="22" t="s">
        <v>29</v>
      </c>
      <c r="C18" s="25" t="s">
        <v>33</v>
      </c>
      <c r="D18" s="20" t="s">
        <v>34</v>
      </c>
      <c r="E18" s="20" t="s">
        <v>35</v>
      </c>
      <c r="F18" s="22">
        <v>2000</v>
      </c>
      <c r="G18" s="22">
        <v>0.32</v>
      </c>
      <c r="H18" s="33">
        <f t="shared" si="0"/>
        <v>640</v>
      </c>
    </row>
    <row r="19" spans="1:10">
      <c r="H19" s="2">
        <f>SUM(H3:H18)</f>
        <v>85237.06</v>
      </c>
    </row>
    <row r="22" ht="28.5" spans="1:10">
      <c r="A22" s="34" t="s">
        <v>36</v>
      </c>
      <c r="B22" s="34"/>
      <c r="C22" s="34"/>
      <c r="D22" s="34"/>
      <c r="E22" s="34"/>
      <c r="F22" s="34"/>
      <c r="G22" s="34"/>
      <c r="H22" s="34"/>
      <c r="I22" s="34"/>
      <c r="J22" s="34"/>
    </row>
    <row r="23" ht="29" spans="1:10">
      <c r="A23" s="35" t="s">
        <v>37</v>
      </c>
      <c r="B23" s="35" t="s">
        <v>38</v>
      </c>
      <c r="C23" s="35" t="s">
        <v>39</v>
      </c>
      <c r="D23" s="36" t="s">
        <v>40</v>
      </c>
      <c r="E23" s="35" t="s">
        <v>41</v>
      </c>
      <c r="F23" s="37" t="s">
        <v>42</v>
      </c>
      <c r="G23" s="35" t="s">
        <v>43</v>
      </c>
      <c r="H23" s="35" t="s">
        <v>44</v>
      </c>
      <c r="I23" s="36" t="s">
        <v>45</v>
      </c>
      <c r="J23" s="35" t="s">
        <v>46</v>
      </c>
    </row>
    <row r="24" ht="43" spans="1:10">
      <c r="A24" s="35"/>
      <c r="B24" s="35"/>
      <c r="C24" s="35"/>
      <c r="D24" s="38" t="s">
        <v>47</v>
      </c>
      <c r="E24" s="35"/>
      <c r="F24" s="39" t="s">
        <v>48</v>
      </c>
      <c r="G24" s="35"/>
      <c r="H24" s="35"/>
      <c r="I24" s="40" t="s">
        <v>49</v>
      </c>
      <c r="J24" s="35"/>
    </row>
    <row r="25" ht="28" spans="1:10">
      <c r="A25" s="41">
        <v>1</v>
      </c>
      <c r="B25" s="42">
        <v>46124</v>
      </c>
      <c r="C25" s="35" t="s">
        <v>50</v>
      </c>
      <c r="D25" s="35" t="s">
        <v>51</v>
      </c>
      <c r="E25" s="35" t="s">
        <v>52</v>
      </c>
      <c r="F25" s="35" t="s">
        <v>52</v>
      </c>
      <c r="G25" s="35" t="s">
        <v>52</v>
      </c>
      <c r="H25" s="35" t="s">
        <v>52</v>
      </c>
      <c r="I25" s="43">
        <v>85237.06</v>
      </c>
      <c r="J25" s="35"/>
    </row>
  </sheetData>
  <mergeCells count="22">
    <mergeCell ref="A1:H1"/>
    <mergeCell ref="A22:J22"/>
    <mergeCell ref="A3:A5"/>
    <mergeCell ref="A6:A8"/>
    <mergeCell ref="A9:A11"/>
    <mergeCell ref="A15:A16"/>
    <mergeCell ref="A23:A24"/>
    <mergeCell ref="B3:B8"/>
    <mergeCell ref="B9:B14"/>
    <mergeCell ref="B15:B16"/>
    <mergeCell ref="B23:B24"/>
    <mergeCell ref="C3:C8"/>
    <mergeCell ref="C9:C14"/>
    <mergeCell ref="C15:C16"/>
    <mergeCell ref="C23:C24"/>
    <mergeCell ref="D3:D8"/>
    <mergeCell ref="D9:D14"/>
    <mergeCell ref="D15:D16"/>
    <mergeCell ref="E23:E24"/>
    <mergeCell ref="G23:G24"/>
    <mergeCell ref="H23:H24"/>
    <mergeCell ref="J23:J2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H8" sqref="H8"/>
    </sheetView>
  </sheetViews>
  <sheetFormatPr defaultColWidth="8.72727272727273" defaultRowHeight="14" outlineLevelRow="7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9">
        <v>46088</v>
      </c>
      <c r="B3" s="20" t="s">
        <v>53</v>
      </c>
      <c r="C3" s="21" t="s">
        <v>54</v>
      </c>
      <c r="D3" s="20" t="s">
        <v>55</v>
      </c>
      <c r="E3" s="20" t="s">
        <v>12</v>
      </c>
      <c r="F3" s="22">
        <v>11019</v>
      </c>
      <c r="G3" s="28">
        <v>0.26</v>
      </c>
      <c r="H3" s="29">
        <f>F3*G3</f>
        <v>2864.94</v>
      </c>
    </row>
    <row r="4" spans="1:8">
      <c r="A4" s="24"/>
      <c r="B4" s="22"/>
      <c r="C4" s="25"/>
      <c r="D4" s="20"/>
      <c r="E4" s="22" t="s">
        <v>13</v>
      </c>
      <c r="F4" s="22">
        <v>11019</v>
      </c>
      <c r="G4" s="22">
        <v>0.09</v>
      </c>
      <c r="H4" s="29">
        <f>F4*G4</f>
        <v>991.71</v>
      </c>
    </row>
    <row r="5" spans="1:8">
      <c r="A5" s="19">
        <v>46083</v>
      </c>
      <c r="B5" s="22"/>
      <c r="C5" s="25"/>
      <c r="D5" s="20"/>
      <c r="E5" s="22" t="s">
        <v>56</v>
      </c>
      <c r="F5" s="22">
        <v>11019</v>
      </c>
      <c r="G5" s="22">
        <v>0.12</v>
      </c>
      <c r="H5" s="23">
        <f>F5*G5</f>
        <v>1322.28</v>
      </c>
    </row>
    <row r="6" spans="1:8">
      <c r="A6" s="24"/>
      <c r="B6" s="22"/>
      <c r="C6" s="25"/>
      <c r="D6" s="20"/>
      <c r="E6" s="22" t="s">
        <v>16</v>
      </c>
      <c r="F6" s="22">
        <f>11019*4</f>
        <v>44076</v>
      </c>
      <c r="G6" s="22">
        <f>0.042</f>
        <v>0.042</v>
      </c>
      <c r="H6" s="23">
        <f>F6*G6</f>
        <v>1851.192</v>
      </c>
    </row>
    <row r="7" ht="28" spans="1:8">
      <c r="A7" s="26"/>
      <c r="B7" s="22"/>
      <c r="C7" s="25"/>
      <c r="D7" s="20"/>
      <c r="E7" s="20" t="s">
        <v>17</v>
      </c>
      <c r="F7" s="22">
        <v>11019</v>
      </c>
      <c r="G7" s="22">
        <v>0.57</v>
      </c>
      <c r="H7" s="23">
        <f>F7*G7</f>
        <v>6280.83</v>
      </c>
    </row>
    <row r="8" spans="1:8">
      <c r="H8" s="27">
        <f>SUM(H3:H7)</f>
        <v>13310.952</v>
      </c>
    </row>
  </sheetData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H9" sqref="H9"/>
    </sheetView>
  </sheetViews>
  <sheetFormatPr defaultColWidth="8.72727272727273" defaultRowHeight="14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9">
        <v>46088</v>
      </c>
      <c r="B3" s="20" t="s">
        <v>57</v>
      </c>
      <c r="C3" s="21" t="s">
        <v>58</v>
      </c>
      <c r="D3" s="20" t="s">
        <v>59</v>
      </c>
      <c r="E3" s="20" t="s">
        <v>12</v>
      </c>
      <c r="F3" s="22">
        <f>7869+1590+13</f>
        <v>9472</v>
      </c>
      <c r="G3" s="22">
        <v>0.26</v>
      </c>
      <c r="H3" s="23">
        <f t="shared" ref="H3:H8" si="0">F3*G3</f>
        <v>2462.72</v>
      </c>
    </row>
    <row r="4" spans="1:8">
      <c r="A4" s="24"/>
      <c r="B4" s="22"/>
      <c r="C4" s="25"/>
      <c r="D4" s="20"/>
      <c r="E4" s="22" t="s">
        <v>13</v>
      </c>
      <c r="F4" s="22">
        <f>7869+1590+13</f>
        <v>9472</v>
      </c>
      <c r="G4" s="22">
        <v>0.076</v>
      </c>
      <c r="H4" s="23">
        <f t="shared" si="0"/>
        <v>719.872</v>
      </c>
    </row>
    <row r="5" spans="1:8">
      <c r="A5" s="24"/>
      <c r="B5" s="22"/>
      <c r="C5" s="25"/>
      <c r="D5" s="20"/>
      <c r="E5" s="22" t="s">
        <v>14</v>
      </c>
      <c r="F5" s="22">
        <v>530</v>
      </c>
      <c r="G5" s="22">
        <v>0.24</v>
      </c>
      <c r="H5" s="23">
        <f t="shared" si="0"/>
        <v>127.2</v>
      </c>
    </row>
    <row r="6" spans="1:8">
      <c r="A6" s="19">
        <v>46085</v>
      </c>
      <c r="B6" s="22"/>
      <c r="C6" s="25"/>
      <c r="D6" s="20"/>
      <c r="E6" s="22" t="s">
        <v>15</v>
      </c>
      <c r="F6" s="22">
        <f>7869+1590+13</f>
        <v>9472</v>
      </c>
      <c r="G6" s="22">
        <v>0.32</v>
      </c>
      <c r="H6" s="23">
        <f t="shared" si="0"/>
        <v>3031.04</v>
      </c>
    </row>
    <row r="7" spans="1:8">
      <c r="A7" s="24"/>
      <c r="B7" s="22"/>
      <c r="C7" s="25"/>
      <c r="D7" s="20"/>
      <c r="E7" s="22" t="s">
        <v>16</v>
      </c>
      <c r="F7" s="22">
        <f>9472*4</f>
        <v>37888</v>
      </c>
      <c r="G7" s="22">
        <f>0.042</f>
        <v>0.042</v>
      </c>
      <c r="H7" s="23">
        <f t="shared" si="0"/>
        <v>1591.296</v>
      </c>
    </row>
    <row r="8" ht="28" spans="1:8">
      <c r="A8" s="26"/>
      <c r="B8" s="22"/>
      <c r="C8" s="25"/>
      <c r="D8" s="20"/>
      <c r="E8" s="20" t="s">
        <v>17</v>
      </c>
      <c r="F8" s="22">
        <f>7869+1590+13</f>
        <v>9472</v>
      </c>
      <c r="G8" s="22">
        <v>0.57</v>
      </c>
      <c r="H8" s="23">
        <f t="shared" si="0"/>
        <v>5399.04</v>
      </c>
    </row>
    <row r="9" spans="1:8">
      <c r="H9" s="27">
        <f>SUM(H3:H8)</f>
        <v>13331.168</v>
      </c>
    </row>
  </sheetData>
  <mergeCells count="6">
    <mergeCell ref="A1:H1"/>
    <mergeCell ref="A3:A5"/>
    <mergeCell ref="A6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A3" sqref="A3:H3"/>
    </sheetView>
  </sheetViews>
  <sheetFormatPr defaultColWidth="8.72727272727273" defaultRowHeight="14" outlineLevelRow="3" outlineLevelCol="7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46078</v>
      </c>
      <c r="B3" s="14" t="s">
        <v>29</v>
      </c>
      <c r="C3" s="15" t="s">
        <v>30</v>
      </c>
      <c r="D3" s="16" t="s">
        <v>31</v>
      </c>
      <c r="E3" s="16" t="s">
        <v>32</v>
      </c>
      <c r="F3" s="14">
        <v>2000</v>
      </c>
      <c r="G3" s="14">
        <v>0.4</v>
      </c>
      <c r="H3" s="17">
        <f>F3*G3</f>
        <v>800</v>
      </c>
    </row>
    <row r="4" spans="1:8">
      <c r="H4" s="18">
        <f>H3</f>
        <v>800</v>
      </c>
    </row>
  </sheetData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雅丽奇</vt:lpstr>
      <vt:lpstr>圣琪</vt:lpstr>
      <vt:lpstr>大正</vt:lpstr>
      <vt:lpstr>吉胜达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2026-04-13T02:50:02Z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