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Sheet1!$A$7:$K$27</definedName>
    <definedName name="Ext">[1]LUT!$G$2</definedName>
    <definedName name="Gender">[1]LUT!$I$1:$BI$1</definedName>
    <definedName name="_xlnm.Print_Area" localSheetId="0">Sheet1!$A$1:$K$25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<sst xmlns="http://schemas.openxmlformats.org/spreadsheetml/2006/main" count="88" uniqueCount="81">
  <si>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</si>
  <si>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</si>
  <si>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</si>
  <si>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</si>
  <si>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跨越：KY4000504588016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</si>
  <si>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</si>
  <si>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</si>
  <si>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</si>
  <si>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</si>
  <si>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</si>
  <si>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</si>
  <si>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</si>
  <si>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</si>
  <si>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</si>
  <si>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</si>
  <si>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</si>
  <si>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</si>
  <si>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</si>
  <si>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</si>
  <si>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</si>
  <si>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</si>
  <si>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</si>
  <si>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</si>
  <si>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</si>
  <si>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</si>
  <si>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</si>
  <si>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</si>
  <si>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</si>
  <si>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</si>
  <si>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ZARALOCKPIN24087</t>
  </si>
  <si>
    <t>MRZCALL062-米黄色吊粒-21CM，YAR063-米黄色-21CM，100万 
11-18发30万，欠70万
11-20发10万，欠60万
11-21发10万，欠50万
11-22发5万，欠45万
11-23发5万，欠40万
11-26发20万，欠20万
11-27发5万，欠15万
11-29发15万，已齐</t>
  </si>
  <si>
    <t>30*37*30</t>
  </si>
  <si>
    <t>RC24ZR2893356</t>
  </si>
  <si>
    <t xml:space="preserve">MRZCALL058-米白色吊绳-21CM，31500 </t>
  </si>
  <si>
    <t>RC-77190，POORD224786，2893-424 款</t>
  </si>
  <si>
    <t>RHHZARA1750</t>
  </si>
  <si>
    <t xml:space="preserve">MRZCALL024-黑色吊绳-33CM，16015 </t>
  </si>
  <si>
    <t>RC-75823，POORD224452，3046/077 款</t>
  </si>
  <si>
    <t>21*37*30</t>
  </si>
  <si>
    <t>S24110486</t>
  </si>
  <si>
    <t xml:space="preserve">MRZKALL003-米白色吊绳-25CM，2139+107，120样板 </t>
  </si>
  <si>
    <t>P24110832，PO30661-D,4786-502-506 款</t>
  </si>
  <si>
    <t>14*36*9</t>
  </si>
  <si>
    <t>S24110511</t>
  </si>
  <si>
    <r>
      <t>MRZCALL026-1.2厘红色蜡绳-33CM</t>
    </r>
    <r>
      <rPr>
        <sz val="10"/>
        <rFont val="宋体"/>
        <charset val="134"/>
      </rPr>
      <t>，340+17，80样板</t>
    </r>
  </si>
  <si>
    <t>P24110870，PO33205-D，4786-050-800款</t>
  </si>
  <si>
    <t>S24110512</t>
  </si>
  <si>
    <t>MRZCALL026-1.2厘红色蜡绳-33CM，375+19，40样板</t>
  </si>
  <si>
    <t>P24110875，PO52340-D，4786-100-065款</t>
  </si>
  <si>
    <t>COZAMAITC004</t>
  </si>
  <si>
    <r>
      <t>MRZKALL003-米白色吊绳-25CM，</t>
    </r>
    <r>
      <rPr>
        <sz val="10"/>
        <rFont val="宋体"/>
        <charset val="134"/>
      </rPr>
      <t>1078</t>
    </r>
  </si>
  <si>
    <t>7282/649 款</t>
  </si>
  <si>
    <t>RC24ZRSHJD067</t>
  </si>
  <si>
    <t>MRZKALL005-米白色吊绳-28CM，36000 ,增加9000</t>
  </si>
  <si>
    <t>RC-76437，POORD222452，3183-663-401，712 款</t>
  </si>
  <si>
    <t>21*37*15</t>
  </si>
  <si>
    <t>RCSRZR6033</t>
  </si>
  <si>
    <t xml:space="preserve">MRZCALL023-白色吊绳-33CM，3511 </t>
  </si>
  <si>
    <t>RC-77283，POORD225091，4387-317 款</t>
  </si>
  <si>
    <t>ELGIS0050</t>
  </si>
  <si>
    <t>MRZCALL036-米黄色-14.5CM，8000 加急</t>
  </si>
  <si>
    <t>0653/659 款，</t>
  </si>
  <si>
    <t>RILZARA240050</t>
  </si>
  <si>
    <t xml:space="preserve">MRZCALL004-黑色-13CM，1575 </t>
  </si>
  <si>
    <t>RC-77315，POORD225190，7627-302 款，</t>
  </si>
  <si>
    <t>RMGMZARA287</t>
  </si>
  <si>
    <t xml:space="preserve">MRZCALL004-黑色-13CM，350 </t>
  </si>
  <si>
    <t>RC-68637，POORD198511，8281-349 款</t>
  </si>
  <si>
    <t>RC24ZR9598100</t>
  </si>
  <si>
    <t xml:space="preserve">MRZCALL058-米白色吊绳-21CM，380 </t>
  </si>
  <si>
    <t>RC-77288，POORD225107，9598-375-706南美单 款</t>
  </si>
  <si>
    <t>RCAPZR6028</t>
  </si>
  <si>
    <t xml:space="preserve">MRZCALL058-米白色吊绳-21CM，6630 </t>
  </si>
  <si>
    <t>RC-77088，POORD225628，6674-415  款</t>
  </si>
  <si>
    <t>RCAPZR6030</t>
  </si>
  <si>
    <t xml:space="preserve">MRZCALL058-米白色吊绳-21CM，10200 </t>
  </si>
  <si>
    <t>6674-417 款</t>
  </si>
  <si>
    <t>RCAPZR6031</t>
  </si>
  <si>
    <t xml:space="preserve">MRZCALL058-米白色吊绳-21CM，6120 </t>
  </si>
  <si>
    <t>RC-77092，POORD225501，6674-418 款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</si>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</sst>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0"/>
      <color rgb="FFFF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8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 shrinkToFi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2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 shrinkToFi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0" fontId="13" fillId="0" borderId="4" xfId="0" applyFont="1" applyFill="1" applyBorder="1" applyAlignment="1" applyProtection="1">
      <alignment horizontal="center" vertical="center" shrinkToFit="1"/>
    </xf>
    <xf numFmtId="0" fontId="13" fillId="0" borderId="5" xfId="0" applyFont="1" applyFill="1" applyBorder="1" applyAlignment="1" applyProtection="1">
      <alignment horizontal="center" vertical="center" shrinkToFit="1"/>
    </xf>
    <xf numFmtId="0" fontId="13" fillId="0" borderId="3" xfId="0" applyFont="1" applyFill="1" applyBorder="1" applyAlignment="1" applyProtection="1">
      <alignment horizontal="center" vertical="center" shrinkToFit="1"/>
    </xf>
    <xf numFmtId="0" fontId="13" fillId="0" borderId="6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49" fontId="8" fillId="0" borderId="7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4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view="pageBreakPreview" zoomScale="115" zoomScaleNormal="100" workbookViewId="0">
      <selection activeCell="C9" sqref="C9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45625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42"/>
      <c r="K5" s="42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43"/>
      <c r="K6" s="43"/>
      <c r="L6" s="44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5" t="s">
        <v>14</v>
      </c>
      <c r="J7" s="16" t="s">
        <v>15</v>
      </c>
      <c r="K7" s="19" t="s">
        <v>16</v>
      </c>
      <c r="L7" s="40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6" t="s">
        <v>25</v>
      </c>
      <c r="J8" s="47" t="s">
        <v>26</v>
      </c>
      <c r="K8" s="26" t="s">
        <v>27</v>
      </c>
      <c r="L8" s="48" t="s">
        <v>28</v>
      </c>
    </row>
    <row r="9" s="2" customFormat="1" ht="138" customHeight="1" spans="1:12">
      <c r="A9" s="27" t="s">
        <v>29</v>
      </c>
      <c r="B9" s="27" t="s">
        <v>30</v>
      </c>
      <c r="C9" s="28"/>
      <c r="D9" s="29">
        <f>50000*3</f>
        <v>150000</v>
      </c>
      <c r="E9" s="30">
        <f>+D9*0.05</f>
        <v>7500</v>
      </c>
      <c r="F9" s="30">
        <f>+D9+E9</f>
        <v>157500</v>
      </c>
      <c r="G9" s="31">
        <v>3</v>
      </c>
      <c r="H9" s="31">
        <v>8.12</v>
      </c>
      <c r="I9" s="31">
        <v>8.7</v>
      </c>
      <c r="J9" s="31" t="s">
        <v>31</v>
      </c>
      <c r="K9" s="31">
        <f>0.033*G9</f>
        <v>0.099</v>
      </c>
      <c r="L9" s="31">
        <f>+I9*G9</f>
        <v>26.1</v>
      </c>
    </row>
    <row r="10" s="2" customFormat="1" ht="50" customHeight="1" spans="1:12">
      <c r="A10" s="32" t="s">
        <v>32</v>
      </c>
      <c r="B10" s="33" t="s">
        <v>33</v>
      </c>
      <c r="C10" s="28" t="s">
        <v>34</v>
      </c>
      <c r="D10" s="34">
        <v>31500</v>
      </c>
      <c r="E10" s="30">
        <f t="shared" ref="E10:E24" si="0">+D10*0.05</f>
        <v>1575</v>
      </c>
      <c r="F10" s="30">
        <f t="shared" ref="F10:F24" si="1">+D10+E10</f>
        <v>33075</v>
      </c>
      <c r="G10" s="35">
        <v>1</v>
      </c>
      <c r="H10" s="35">
        <v>8.6</v>
      </c>
      <c r="I10" s="35">
        <v>9.18</v>
      </c>
      <c r="J10" s="35" t="s">
        <v>31</v>
      </c>
      <c r="K10" s="35">
        <v>0.033</v>
      </c>
      <c r="L10" s="31">
        <f>+I10*G10</f>
        <v>9.18</v>
      </c>
    </row>
    <row r="11" s="2" customFormat="1" ht="50" customHeight="1" spans="1:12">
      <c r="A11" s="32" t="s">
        <v>35</v>
      </c>
      <c r="B11" s="32" t="s">
        <v>36</v>
      </c>
      <c r="C11" s="28" t="s">
        <v>37</v>
      </c>
      <c r="D11" s="34">
        <v>16015</v>
      </c>
      <c r="E11" s="30">
        <f t="shared" si="0"/>
        <v>800.75</v>
      </c>
      <c r="F11" s="30">
        <f t="shared" si="1"/>
        <v>16815.75</v>
      </c>
      <c r="G11" s="35">
        <v>1</v>
      </c>
      <c r="H11" s="35">
        <v>7.06</v>
      </c>
      <c r="I11" s="35">
        <v>7.46</v>
      </c>
      <c r="J11" s="35" t="s">
        <v>38</v>
      </c>
      <c r="K11" s="35">
        <v>0.023</v>
      </c>
      <c r="L11" s="31">
        <f>+I11*G11</f>
        <v>7.46</v>
      </c>
    </row>
    <row r="12" s="2" customFormat="1" ht="50" customHeight="1" spans="1:12">
      <c r="A12" s="32" t="s">
        <v>39</v>
      </c>
      <c r="B12" s="33" t="s">
        <v>40</v>
      </c>
      <c r="C12" s="28" t="s">
        <v>41</v>
      </c>
      <c r="D12" s="34">
        <v>2139</v>
      </c>
      <c r="E12" s="30">
        <f t="shared" si="0"/>
        <v>106.95</v>
      </c>
      <c r="F12" s="30">
        <f t="shared" si="1"/>
        <v>2245.95</v>
      </c>
      <c r="G12" s="35">
        <v>1</v>
      </c>
      <c r="H12" s="35">
        <v>0.77</v>
      </c>
      <c r="I12" s="35">
        <v>0.9</v>
      </c>
      <c r="J12" s="35" t="s">
        <v>42</v>
      </c>
      <c r="K12" s="35">
        <v>0.005</v>
      </c>
      <c r="L12" s="31">
        <f>+I12*G12</f>
        <v>0.9</v>
      </c>
    </row>
    <row r="13" s="2" customFormat="1" ht="50" customHeight="1" spans="1:12">
      <c r="A13" s="32" t="s">
        <v>43</v>
      </c>
      <c r="B13" s="33" t="s">
        <v>44</v>
      </c>
      <c r="C13" s="28" t="s">
        <v>45</v>
      </c>
      <c r="D13" s="34">
        <v>340</v>
      </c>
      <c r="E13" s="30">
        <f t="shared" si="0"/>
        <v>17</v>
      </c>
      <c r="F13" s="30">
        <f t="shared" si="1"/>
        <v>357</v>
      </c>
      <c r="G13" s="36">
        <v>1</v>
      </c>
      <c r="H13" s="36">
        <v>0.51</v>
      </c>
      <c r="I13" s="36">
        <v>0.64</v>
      </c>
      <c r="J13" s="36" t="s">
        <v>42</v>
      </c>
      <c r="K13" s="36">
        <v>0.005</v>
      </c>
      <c r="L13" s="36">
        <f>+I13*G13</f>
        <v>0.64</v>
      </c>
    </row>
    <row r="14" s="2" customFormat="1" ht="50" customHeight="1" spans="1:12">
      <c r="A14" s="32" t="s">
        <v>46</v>
      </c>
      <c r="B14" s="32" t="s">
        <v>47</v>
      </c>
      <c r="C14" s="28" t="s">
        <v>48</v>
      </c>
      <c r="D14" s="34">
        <v>375</v>
      </c>
      <c r="E14" s="30">
        <f t="shared" si="0"/>
        <v>18.75</v>
      </c>
      <c r="F14" s="30">
        <f t="shared" si="1"/>
        <v>393.75</v>
      </c>
      <c r="G14" s="37"/>
      <c r="H14" s="37"/>
      <c r="I14" s="37"/>
      <c r="J14" s="37"/>
      <c r="K14" s="37"/>
      <c r="L14" s="37"/>
    </row>
    <row r="15" s="2" customFormat="1" ht="50" customHeight="1" spans="1:12">
      <c r="A15" s="32" t="s">
        <v>49</v>
      </c>
      <c r="B15" s="33" t="s">
        <v>50</v>
      </c>
      <c r="C15" s="28" t="s">
        <v>51</v>
      </c>
      <c r="D15" s="34">
        <v>1078</v>
      </c>
      <c r="E15" s="30">
        <f t="shared" si="0"/>
        <v>53.9</v>
      </c>
      <c r="F15" s="30">
        <f t="shared" si="1"/>
        <v>1131.9</v>
      </c>
      <c r="G15" s="35">
        <v>1</v>
      </c>
      <c r="H15" s="35">
        <v>0.37</v>
      </c>
      <c r="I15" s="35">
        <v>0.5</v>
      </c>
      <c r="J15" s="35" t="s">
        <v>42</v>
      </c>
      <c r="K15" s="35">
        <v>0.005</v>
      </c>
      <c r="L15" s="31">
        <f>+I15*G15</f>
        <v>0.5</v>
      </c>
    </row>
    <row r="16" s="2" customFormat="1" ht="50" customHeight="1" spans="1:12">
      <c r="A16" s="32" t="s">
        <v>52</v>
      </c>
      <c r="B16" s="33" t="s">
        <v>53</v>
      </c>
      <c r="C16" s="28" t="s">
        <v>54</v>
      </c>
      <c r="D16" s="34">
        <v>9000</v>
      </c>
      <c r="E16" s="30">
        <f t="shared" si="0"/>
        <v>450</v>
      </c>
      <c r="F16" s="30">
        <f t="shared" si="1"/>
        <v>9450</v>
      </c>
      <c r="G16" s="35">
        <v>1</v>
      </c>
      <c r="H16" s="35">
        <v>3.14</v>
      </c>
      <c r="I16" s="35">
        <v>3.44</v>
      </c>
      <c r="J16" s="35" t="s">
        <v>55</v>
      </c>
      <c r="K16" s="35">
        <v>0.012</v>
      </c>
      <c r="L16" s="31">
        <f>+I16*G16</f>
        <v>3.44</v>
      </c>
    </row>
    <row r="17" s="2" customFormat="1" ht="50" customHeight="1" spans="1:12">
      <c r="A17" s="32" t="s">
        <v>56</v>
      </c>
      <c r="B17" s="32" t="s">
        <v>57</v>
      </c>
      <c r="C17" s="28" t="s">
        <v>58</v>
      </c>
      <c r="D17" s="34">
        <v>3511</v>
      </c>
      <c r="E17" s="30">
        <f t="shared" si="0"/>
        <v>175.55</v>
      </c>
      <c r="F17" s="30">
        <f t="shared" si="1"/>
        <v>3686.55</v>
      </c>
      <c r="G17" s="35">
        <v>1</v>
      </c>
      <c r="H17" s="35">
        <v>1.39</v>
      </c>
      <c r="I17" s="35">
        <v>1.52</v>
      </c>
      <c r="J17" s="35" t="s">
        <v>42</v>
      </c>
      <c r="K17" s="35">
        <v>0.005</v>
      </c>
      <c r="L17" s="31">
        <f>+I17*G17</f>
        <v>1.52</v>
      </c>
    </row>
    <row r="18" s="2" customFormat="1" ht="50" customHeight="1" spans="1:12">
      <c r="A18" s="32" t="s">
        <v>59</v>
      </c>
      <c r="B18" s="32" t="s">
        <v>60</v>
      </c>
      <c r="C18" s="28" t="s">
        <v>61</v>
      </c>
      <c r="D18" s="34">
        <v>8000</v>
      </c>
      <c r="E18" s="30">
        <f t="shared" si="0"/>
        <v>400</v>
      </c>
      <c r="F18" s="30">
        <f t="shared" si="1"/>
        <v>8400</v>
      </c>
      <c r="G18" s="35">
        <v>1</v>
      </c>
      <c r="H18" s="35">
        <v>1.07</v>
      </c>
      <c r="I18" s="35">
        <v>1.2</v>
      </c>
      <c r="J18" s="35" t="s">
        <v>42</v>
      </c>
      <c r="K18" s="35">
        <v>0.005</v>
      </c>
      <c r="L18" s="31">
        <f>+I18*G18</f>
        <v>1.2</v>
      </c>
    </row>
    <row r="19" s="2" customFormat="1" ht="50" customHeight="1" spans="1:12">
      <c r="A19" s="32" t="s">
        <v>62</v>
      </c>
      <c r="B19" s="32" t="s">
        <v>63</v>
      </c>
      <c r="C19" s="28" t="s">
        <v>64</v>
      </c>
      <c r="D19" s="34">
        <v>1575</v>
      </c>
      <c r="E19" s="30">
        <f t="shared" si="0"/>
        <v>78.75</v>
      </c>
      <c r="F19" s="30">
        <f t="shared" si="1"/>
        <v>1653.75</v>
      </c>
      <c r="G19" s="36">
        <v>1</v>
      </c>
      <c r="H19" s="36">
        <v>0.55</v>
      </c>
      <c r="I19" s="36">
        <v>0.68</v>
      </c>
      <c r="J19" s="36" t="s">
        <v>42</v>
      </c>
      <c r="K19" s="36">
        <v>0.005</v>
      </c>
      <c r="L19" s="36">
        <f>+I19*G19</f>
        <v>0.68</v>
      </c>
    </row>
    <row r="20" s="2" customFormat="1" ht="50" customHeight="1" spans="1:12">
      <c r="A20" s="32" t="s">
        <v>65</v>
      </c>
      <c r="B20" s="32" t="s">
        <v>66</v>
      </c>
      <c r="C20" s="28" t="s">
        <v>67</v>
      </c>
      <c r="D20" s="34">
        <v>350</v>
      </c>
      <c r="E20" s="30">
        <f t="shared" si="0"/>
        <v>17.5</v>
      </c>
      <c r="F20" s="30">
        <f t="shared" si="1"/>
        <v>367.5</v>
      </c>
      <c r="G20" s="37"/>
      <c r="H20" s="37"/>
      <c r="I20" s="37"/>
      <c r="J20" s="37"/>
      <c r="K20" s="37"/>
      <c r="L20" s="37"/>
    </row>
    <row r="21" s="2" customFormat="1" ht="50" customHeight="1" spans="1:12">
      <c r="A21" s="32" t="s">
        <v>68</v>
      </c>
      <c r="B21" s="32" t="s">
        <v>69</v>
      </c>
      <c r="C21" s="28" t="s">
        <v>70</v>
      </c>
      <c r="D21" s="34">
        <v>380</v>
      </c>
      <c r="E21" s="30">
        <f t="shared" si="0"/>
        <v>19</v>
      </c>
      <c r="F21" s="30">
        <f t="shared" si="1"/>
        <v>399</v>
      </c>
      <c r="G21" s="36">
        <v>1</v>
      </c>
      <c r="H21" s="36">
        <v>6.54</v>
      </c>
      <c r="I21" s="36">
        <v>7.12</v>
      </c>
      <c r="J21" s="36" t="s">
        <v>31</v>
      </c>
      <c r="K21" s="36">
        <v>0.033</v>
      </c>
      <c r="L21" s="36">
        <f>+I21*G21</f>
        <v>7.12</v>
      </c>
    </row>
    <row r="22" s="2" customFormat="1" ht="50" customHeight="1" spans="1:12">
      <c r="A22" s="32" t="s">
        <v>71</v>
      </c>
      <c r="B22" s="32" t="s">
        <v>72</v>
      </c>
      <c r="C22" s="28" t="s">
        <v>73</v>
      </c>
      <c r="D22" s="34">
        <v>6630</v>
      </c>
      <c r="E22" s="30">
        <f t="shared" si="0"/>
        <v>331.5</v>
      </c>
      <c r="F22" s="30">
        <f t="shared" si="1"/>
        <v>6961.5</v>
      </c>
      <c r="G22" s="38"/>
      <c r="H22" s="38"/>
      <c r="I22" s="38"/>
      <c r="J22" s="38"/>
      <c r="K22" s="38"/>
      <c r="L22" s="38"/>
    </row>
    <row r="23" s="2" customFormat="1" ht="50" customHeight="1" spans="1:12">
      <c r="A23" s="32" t="s">
        <v>74</v>
      </c>
      <c r="B23" s="32" t="s">
        <v>75</v>
      </c>
      <c r="C23" s="28" t="s">
        <v>76</v>
      </c>
      <c r="D23" s="34">
        <v>10200</v>
      </c>
      <c r="E23" s="30">
        <f t="shared" si="0"/>
        <v>510</v>
      </c>
      <c r="F23" s="30">
        <f t="shared" si="1"/>
        <v>10710</v>
      </c>
      <c r="G23" s="38"/>
      <c r="H23" s="38"/>
      <c r="I23" s="38"/>
      <c r="J23" s="38"/>
      <c r="K23" s="38"/>
      <c r="L23" s="38"/>
    </row>
    <row r="24" s="2" customFormat="1" ht="50" customHeight="1" spans="1:12">
      <c r="A24" s="32" t="s">
        <v>77</v>
      </c>
      <c r="B24" s="32" t="s">
        <v>78</v>
      </c>
      <c r="C24" s="28" t="s">
        <v>79</v>
      </c>
      <c r="D24" s="34">
        <v>6120</v>
      </c>
      <c r="E24" s="30">
        <f t="shared" si="0"/>
        <v>306</v>
      </c>
      <c r="F24" s="30">
        <f t="shared" si="1"/>
        <v>6426</v>
      </c>
      <c r="G24" s="37"/>
      <c r="H24" s="37"/>
      <c r="I24" s="37"/>
      <c r="J24" s="37"/>
      <c r="K24" s="37"/>
      <c r="L24" s="37"/>
    </row>
    <row r="25" ht="15" spans="1:12">
      <c r="A25" s="39" t="s">
        <v>80</v>
      </c>
      <c r="B25" s="40"/>
      <c r="C25" s="40"/>
      <c r="D25" s="41">
        <f>SUM(D9:D24)</f>
        <v>247213</v>
      </c>
      <c r="E25" s="30">
        <f>+D25*0.05</f>
        <v>12360.65</v>
      </c>
      <c r="F25" s="30">
        <f>+D25+E25</f>
        <v>259573.65</v>
      </c>
      <c r="G25" s="41">
        <f>SUM(G9:G24)</f>
        <v>13</v>
      </c>
      <c r="H25" s="41"/>
      <c r="I25" s="41"/>
      <c r="J25" s="41"/>
      <c r="K25" s="41"/>
      <c r="L25" s="49">
        <f>SUM(L9:L24)</f>
        <v>58.74</v>
      </c>
    </row>
  </sheetData>
  <autoFilter xmlns:etc="http://www.wps.cn/officeDocument/2017/etCustomData" ref="A7:K27" etc:filterBottomFollowUsedRange="0">
    <extLst/>
  </autoFilter>
  <mergeCells count="25">
    <mergeCell ref="A1:K1"/>
    <mergeCell ref="A2:K2"/>
    <mergeCell ref="A3:C3"/>
    <mergeCell ref="D3:K3"/>
    <mergeCell ref="D4:K4"/>
    <mergeCell ref="D5:K5"/>
    <mergeCell ref="G13:G14"/>
    <mergeCell ref="G19:G20"/>
    <mergeCell ref="G21:G24"/>
    <mergeCell ref="H13:H14"/>
    <mergeCell ref="H19:H20"/>
    <mergeCell ref="H21:H24"/>
    <mergeCell ref="I13:I14"/>
    <mergeCell ref="I19:I20"/>
    <mergeCell ref="I21:I24"/>
    <mergeCell ref="J13:J14"/>
    <mergeCell ref="J19:J20"/>
    <mergeCell ref="J21:J24"/>
    <mergeCell ref="K13:K14"/>
    <mergeCell ref="K19:K20"/>
    <mergeCell ref="K21:K24"/>
    <mergeCell ref="L13:L14"/>
    <mergeCell ref="L19:L20"/>
    <mergeCell ref="L21:L24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2024-11-30T00:56:32Z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