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<sst xmlns="http://schemas.openxmlformats.org/spreadsheetml/2006/main" count="54" uniqueCount="52">
  <si>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</si>
  <si>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</si>
  <si>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</si>
  <si>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SF1545274418421 杭州再生 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</si>
  <si>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</si>
  <si>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</si>
  <si>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</si>
  <si>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</si>
  <si>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</si>
  <si>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</si>
  <si>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</si>
  <si>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</si>
  <si>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</si>
  <si>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</si>
  <si>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</si>
  <si>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</si>
  <si>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</si>
  <si>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</si>
  <si>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</si>
  <si>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</si>
  <si>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</si>
  <si>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</si>
  <si>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</si>
  <si>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</si>
  <si>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</si>
  <si>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</si>
  <si>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</si>
  <si>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</si>
  <si>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JJW-WL-001-EF </t>
  </si>
  <si>
    <r>
      <t>176620</t>
    </r>
    <r>
      <rPr>
        <b/>
        <sz val="11"/>
        <rFont val="宋体"/>
        <charset val="134"/>
      </rPr>
      <t>褐色</t>
    </r>
  </si>
  <si>
    <t>白色</t>
  </si>
  <si>
    <t>1-1</t>
  </si>
  <si>
    <t>袋装</t>
  </si>
  <si>
    <t>备用</t>
  </si>
  <si>
    <t>总计</t>
  </si>
  <si>
    <t>Factory name (工厂名称)</t>
  </si>
  <si>
    <t>（在此贴实样图片）</t>
  </si>
  <si>
    <t>PO. Number(订单号)</t>
  </si>
  <si>
    <t>S25060078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</si>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</sst>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I13" sqref="I13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45819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3"/>
      <c r="E9" s="44"/>
      <c r="F9" s="45">
        <v>3880</v>
      </c>
      <c r="G9" s="46">
        <f>F9*0.02</f>
        <v>77.6</v>
      </c>
      <c r="H9" s="46">
        <f>F9+G9</f>
        <v>3957.6</v>
      </c>
      <c r="I9" s="66" t="s">
        <v>31</v>
      </c>
      <c r="J9" s="67">
        <v>0.6</v>
      </c>
      <c r="K9" s="67">
        <v>0.7</v>
      </c>
      <c r="L9" s="66" t="s">
        <v>32</v>
      </c>
    </row>
    <row r="10" ht="24" customHeight="1" spans="1:12">
      <c r="A10" s="40" t="s">
        <v>28</v>
      </c>
      <c r="B10" s="47" t="s">
        <v>33</v>
      </c>
      <c r="C10" s="42" t="s">
        <v>30</v>
      </c>
      <c r="D10" s="43"/>
      <c r="E10" s="44"/>
      <c r="F10" s="45">
        <v>200</v>
      </c>
      <c r="G10" s="46">
        <f>F10*0.02</f>
        <v>4</v>
      </c>
      <c r="H10" s="46">
        <f>F10+G10</f>
        <v>204</v>
      </c>
      <c r="I10" s="68"/>
      <c r="J10" s="69"/>
      <c r="K10" s="69"/>
      <c r="L10" s="68"/>
    </row>
    <row r="11" ht="24" customHeight="1" spans="1:12">
      <c r="A11" s="48"/>
      <c r="B11" s="49"/>
      <c r="C11" s="50"/>
      <c r="D11" s="51"/>
      <c r="E11" s="44"/>
      <c r="F11" s="45"/>
      <c r="G11" s="46"/>
      <c r="H11" s="46"/>
      <c r="I11" s="53"/>
      <c r="J11" s="53"/>
      <c r="K11" s="53"/>
      <c r="L11" s="53"/>
    </row>
    <row r="12" ht="24" customHeight="1" spans="1:12">
      <c r="A12" s="48"/>
      <c r="B12" s="49"/>
      <c r="C12" s="50"/>
      <c r="D12" s="51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8"/>
      <c r="B13" s="49"/>
      <c r="C13" s="50"/>
      <c r="D13" s="51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8"/>
      <c r="B14" s="49"/>
      <c r="C14" s="50"/>
      <c r="D14" s="51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8"/>
      <c r="B15" s="49"/>
      <c r="C15" s="50"/>
      <c r="D15" s="51"/>
      <c r="E15" s="51"/>
      <c r="F15" s="52"/>
      <c r="G15" s="53"/>
      <c r="H15" s="53"/>
      <c r="I15" s="53"/>
      <c r="J15" s="70"/>
      <c r="K15" s="70"/>
      <c r="L15" s="46"/>
    </row>
    <row r="16" ht="24" customHeight="1" spans="1:12">
      <c r="A16" s="48"/>
      <c r="B16" s="49"/>
      <c r="C16" s="50"/>
      <c r="D16" s="51"/>
      <c r="E16" s="51"/>
      <c r="F16" s="52"/>
      <c r="G16" s="53"/>
      <c r="H16" s="53"/>
      <c r="I16" s="53"/>
      <c r="J16" s="70"/>
      <c r="K16" s="70"/>
      <c r="L16" s="46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70"/>
      <c r="K17" s="70"/>
      <c r="L17" s="46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70"/>
      <c r="K18" s="70"/>
      <c r="L18" s="46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70"/>
      <c r="K19" s="70"/>
      <c r="L19" s="46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70"/>
      <c r="K20" s="70"/>
      <c r="L20" s="46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70"/>
      <c r="K21" s="70"/>
      <c r="L21" s="46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70"/>
      <c r="K22" s="70"/>
      <c r="L22" s="46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70"/>
      <c r="K23" s="70"/>
      <c r="L23" s="46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70"/>
      <c r="K24" s="70"/>
      <c r="L24" s="46"/>
    </row>
    <row r="25" ht="24" customHeight="1" spans="1:12">
      <c r="A25" s="54"/>
      <c r="B25" s="55"/>
      <c r="C25" s="56"/>
      <c r="D25" s="57"/>
      <c r="E25" s="44"/>
      <c r="F25" s="58"/>
      <c r="G25" s="51"/>
      <c r="H25" s="51"/>
      <c r="I25" s="51"/>
      <c r="J25" s="51"/>
      <c r="K25" s="51"/>
      <c r="L25" s="44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4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4"/>
    </row>
    <row r="28" ht="15" spans="1:12">
      <c r="A28" s="44" t="s">
        <v>34</v>
      </c>
      <c r="B28" s="60"/>
      <c r="C28" s="60"/>
      <c r="D28" s="60"/>
      <c r="E28" s="51"/>
      <c r="F28" s="61">
        <f>SUM(F9:F27)</f>
        <v>4080</v>
      </c>
      <c r="G28" s="61">
        <f>SUM(G9:G27)</f>
        <v>81.6</v>
      </c>
      <c r="H28" s="61">
        <f>SUM(H9:H27)</f>
        <v>4161.6</v>
      </c>
      <c r="I28" s="61" t="str">
        <f>I9</f>
        <v>1-1</v>
      </c>
      <c r="J28" s="71">
        <f>SUM(J9:J27)</f>
        <v>0.6</v>
      </c>
      <c r="K28" s="71">
        <f>SUM(K9:K27)</f>
        <v>0.7</v>
      </c>
      <c r="L28" s="61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tr">
        <f>箱单!B9&amp;"+"&amp;箱单!B10</f>
        <v>176620褐色+备用</v>
      </c>
      <c r="C4" s="10"/>
    </row>
    <row r="5" ht="41" customHeight="1" spans="1:3">
      <c r="A5" s="4" t="s">
        <v>41</v>
      </c>
      <c r="B5" s="11" t="str">
        <f>箱单!A9</f>
        <v>JJW-WL-001-EF 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箱单!F28</f>
        <v>4080</v>
      </c>
      <c r="C7" s="14"/>
    </row>
    <row r="8" ht="41" customHeight="1" spans="1:3">
      <c r="A8" s="4" t="s">
        <v>46</v>
      </c>
      <c r="B8" s="11" t="str">
        <f>箱单!L9</f>
        <v>袋装</v>
      </c>
      <c r="C8" s="15" t="s">
        <v>47</v>
      </c>
    </row>
    <row r="9" ht="41" customHeight="1" spans="1:3">
      <c r="A9" s="4" t="s">
        <v>48</v>
      </c>
      <c r="B9" s="16" t="str">
        <f>箱单!K9&amp;"KG"</f>
        <v>0.7KG</v>
      </c>
      <c r="C9" s="17" t="s">
        <v>49</v>
      </c>
    </row>
    <row r="10" ht="41" customHeight="1" spans="1:3">
      <c r="A10" s="4" t="s">
        <v>50</v>
      </c>
      <c r="B10" s="13" t="str">
        <f>箱单!J9&amp;"KG"</f>
        <v>0.6KG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2025-06-11T05:52:48Z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4706FD4B0FBC40C5A2CDB4470033C9EF_13</vt:lpwstr>
  </property>
</Properties>
</file>