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8" r:id="rId1"/>
    <sheet name="Sheet2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<sst xmlns="http://schemas.openxmlformats.org/spreadsheetml/2006/main" count="426" uniqueCount="97">
  <si>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</si>
  <si>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</si>
  <si>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</si>
  <si>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2025.7.8</t>
  </si>
  <si>
    <t>车牌：</t>
  </si>
  <si>
    <t>U1SN15/17757692064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</si>
  <si>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</si>
  <si>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</si>
  <si>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</si>
  <si>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</si>
  <si>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</si>
  <si>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</si>
  <si>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</si>
  <si>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</si>
  <si>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</si>
  <si>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</si>
  <si>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</si>
  <si>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</si>
  <si>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</si>
  <si>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</si>
  <si>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</si>
  <si>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</si>
  <si>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</si>
  <si>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</si>
  <si>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</si>
  <si>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</si>
  <si>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</si>
  <si>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</si>
  <si>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</si>
  <si>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</si>
  <si>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</si>
  <si>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</si>
  <si>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</si>
  <si>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</si>
  <si>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P25060417        </t>
  </si>
  <si>
    <t>ZCH95147U_CSSH18018370</t>
  </si>
  <si>
    <t>ZCH95147U</t>
  </si>
  <si>
    <t>S25060182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</si>
  <si>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蓝色</t>
    </r>
    <r>
      <rPr>
        <sz val="10"/>
        <rFont val="Calibri"/>
        <charset val="134"/>
      </rPr>
      <t xml:space="preserve">Blue   </t>
    </r>
    <r>
      <rPr>
        <sz val="10"/>
        <rFont val="宋体"/>
        <charset val="134"/>
      </rPr>
      <t>腰封</t>
    </r>
  </si>
  <si>
    <t>S</t>
  </si>
  <si>
    <t>1/38</t>
  </si>
  <si>
    <t>705*165*190</t>
  </si>
  <si>
    <t>2/38</t>
  </si>
  <si>
    <t>M</t>
  </si>
  <si>
    <t>3/38</t>
  </si>
  <si>
    <t>4/38</t>
  </si>
  <si>
    <t>5/38</t>
  </si>
  <si>
    <t>L</t>
  </si>
  <si>
    <t>6/38</t>
  </si>
  <si>
    <t>7/38</t>
  </si>
  <si>
    <t>XL</t>
  </si>
  <si>
    <t>8/38</t>
  </si>
  <si>
    <t>9/38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</si>
  <si>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绿色</t>
    </r>
    <r>
      <rPr>
        <sz val="10"/>
        <rFont val="Calibri"/>
        <charset val="134"/>
      </rPr>
      <t xml:space="preserve">Green       </t>
    </r>
    <r>
      <rPr>
        <sz val="10"/>
        <rFont val="宋体"/>
        <charset val="134"/>
      </rPr>
      <t>腰封</t>
    </r>
  </si>
  <si>
    <t>10/38</t>
  </si>
  <si>
    <t>11/38</t>
  </si>
  <si>
    <t>12/38</t>
  </si>
  <si>
    <t>13/38</t>
  </si>
  <si>
    <t>14/38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</si>
  <si>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绿色</t>
    </r>
    <r>
      <rPr>
        <sz val="10"/>
        <rFont val="Calibri"/>
        <charset val="134"/>
      </rPr>
      <t xml:space="preserve">Green        </t>
    </r>
    <r>
      <rPr>
        <sz val="10"/>
        <rFont val="宋体"/>
        <charset val="134"/>
      </rPr>
      <t>腰封</t>
    </r>
  </si>
  <si>
    <t>15/38</t>
  </si>
  <si>
    <t>16/38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</si>
  <si>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绿色</t>
    </r>
    <r>
      <rPr>
        <sz val="10"/>
        <rFont val="Calibri"/>
        <charset val="134"/>
      </rPr>
      <t xml:space="preserve">Green         </t>
    </r>
    <r>
      <rPr>
        <sz val="10"/>
        <rFont val="宋体"/>
        <charset val="134"/>
      </rPr>
      <t>腰封</t>
    </r>
  </si>
  <si>
    <t>17/38</t>
  </si>
  <si>
    <t>18/38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</si>
  <si>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粉色</t>
    </r>
    <r>
      <rPr>
        <sz val="10"/>
        <rFont val="Calibri"/>
        <charset val="134"/>
      </rPr>
      <t xml:space="preserve">Pink        </t>
    </r>
    <r>
      <rPr>
        <sz val="10"/>
        <rFont val="宋体"/>
        <charset val="134"/>
      </rPr>
      <t>腰封</t>
    </r>
  </si>
  <si>
    <t>19/38</t>
  </si>
  <si>
    <t>20/38</t>
  </si>
  <si>
    <t>21/38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</si>
  <si>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粉色</t>
    </r>
    <r>
      <rPr>
        <sz val="10"/>
        <rFont val="Calibri"/>
        <charset val="134"/>
      </rPr>
      <t xml:space="preserve">Pink         </t>
    </r>
    <r>
      <rPr>
        <sz val="10"/>
        <rFont val="宋体"/>
        <charset val="134"/>
      </rPr>
      <t>腰封</t>
    </r>
  </si>
  <si>
    <t>22/38</t>
  </si>
  <si>
    <t>23/38</t>
  </si>
  <si>
    <t>24/38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</si>
  <si>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粉色</t>
    </r>
    <r>
      <rPr>
        <sz val="10"/>
        <rFont val="Calibri"/>
        <charset val="134"/>
      </rPr>
      <t xml:space="preserve">Pink          </t>
    </r>
    <r>
      <rPr>
        <sz val="10"/>
        <rFont val="宋体"/>
        <charset val="134"/>
      </rPr>
      <t>腰封</t>
    </r>
  </si>
  <si>
    <t>25/38</t>
  </si>
  <si>
    <t>26/38</t>
  </si>
  <si>
    <t>27/38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</si>
  <si>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粉色</t>
    </r>
    <r>
      <rPr>
        <sz val="10"/>
        <rFont val="Calibri"/>
        <charset val="134"/>
      </rPr>
      <t xml:space="preserve">Pink             </t>
    </r>
    <r>
      <rPr>
        <sz val="10"/>
        <rFont val="宋体"/>
        <charset val="134"/>
      </rPr>
      <t>腰封</t>
    </r>
  </si>
  <si>
    <t>28/38</t>
  </si>
  <si>
    <t>29/38</t>
  </si>
  <si>
    <t xml:space="preserve">ZBH95010L-CSSH11628382      </t>
  </si>
  <si>
    <r>
      <rPr>
        <sz val="10"/>
        <rFont val="宋体"/>
        <charset val="134"/>
      </rPr>
      <t>尺码条</t>
    </r>
    <r>
      <rPr>
        <sz val="10"/>
        <rFont val="Calibri"/>
        <charset val="134"/>
      </rPr>
      <t xml:space="preserve">    </t>
    </r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</si>
  <si>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</si>
  <si>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</si>
  <si>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</si>
  <si>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</si>
  <si>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</si>
  <si>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</si>
  <si>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</si>
  <si>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</si>
  <si>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</si>
  <si>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P25060418</t>
  </si>
  <si>
    <t>透明圆贴</t>
  </si>
  <si>
    <t>1/1</t>
  </si>
  <si>
    <t>31*23*15</t>
  </si>
  <si>
    <r>
      <rPr>
        <sz val="10"/>
        <rFont val="Calibri"/>
        <charset val="134"/>
      </rPr>
      <t>39</t>
    </r>
    <r>
      <rPr>
        <sz val="10"/>
        <rFont val="宋体"/>
        <charset val="134"/>
      </rPr>
      <t>箱</t>
    </r>
  </si>
  <si>
    <t xml:space="preserve">S25060182/S25060462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</si>
</sst>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79" fontId="14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52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79" fontId="14" fillId="2" borderId="5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179" fontId="14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13" fillId="2" borderId="5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/>
    </xf>
    <xf numFmtId="179" fontId="14" fillId="2" borderId="5" xfId="0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0" fontId="13" fillId="2" borderId="6" xfId="52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179" fontId="14" fillId="0" borderId="4" xfId="0" applyNumberFormat="1" applyFont="1" applyFill="1" applyBorder="1" applyAlignment="1">
      <alignment horizontal="center" vertical="center"/>
    </xf>
    <xf numFmtId="179" fontId="14" fillId="0" borderId="6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6" fillId="0" borderId="4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3" fillId="0" borderId="4" xfId="52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/>
    </xf>
    <xf numFmtId="179" fontId="14" fillId="0" borderId="3" xfId="0" applyNumberFormat="1" applyFont="1" applyFill="1" applyBorder="1" applyAlignment="1">
      <alignment vertical="center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10" fillId="0" borderId="7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80" fontId="17" fillId="0" borderId="8" xfId="0" applyNumberFormat="1" applyFont="1" applyBorder="1" applyAlignment="1">
      <alignment horizontal="center" vertical="center" wrapText="1"/>
    </xf>
    <xf numFmtId="176" fontId="17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7" fontId="13" fillId="2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77" fontId="13" fillId="2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workbookViewId="0">
      <selection activeCell="P26" sqref="P26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73"/>
      <c r="J1" s="73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72"/>
      <c r="J3" s="72"/>
      <c r="K3" s="4"/>
      <c r="L3" s="4"/>
    </row>
    <row r="4" s="1" customFormat="1" ht="19.5" customHeight="1" spans="5:12">
      <c r="E4" s="11" t="s">
        <v>4</v>
      </c>
      <c r="F4" s="12" t="s">
        <v>5</v>
      </c>
      <c r="G4" s="13"/>
      <c r="H4" s="3"/>
      <c r="K4" s="4"/>
      <c r="L4" s="74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6</v>
      </c>
      <c r="B6" s="16" t="s">
        <v>7</v>
      </c>
      <c r="C6" s="16" t="s">
        <v>8</v>
      </c>
      <c r="D6" s="16" t="s">
        <v>9</v>
      </c>
      <c r="E6" s="17" t="s">
        <v>10</v>
      </c>
      <c r="F6" s="17" t="s">
        <v>11</v>
      </c>
      <c r="G6" s="18" t="s">
        <v>12</v>
      </c>
      <c r="H6" s="18" t="s">
        <v>13</v>
      </c>
      <c r="I6" s="75" t="s">
        <v>14</v>
      </c>
      <c r="J6" s="22" t="s">
        <v>15</v>
      </c>
      <c r="K6" s="76" t="s">
        <v>16</v>
      </c>
      <c r="L6" s="76" t="s">
        <v>17</v>
      </c>
      <c r="M6" s="16" t="s">
        <v>18</v>
      </c>
      <c r="N6" s="77" t="s">
        <v>19</v>
      </c>
    </row>
    <row r="7" s="2" customFormat="1" ht="32.25" customHeight="1" spans="1:14">
      <c r="A7" s="15" t="s">
        <v>20</v>
      </c>
      <c r="B7" s="19" t="s">
        <v>21</v>
      </c>
      <c r="C7" s="20" t="s">
        <v>22</v>
      </c>
      <c r="D7" s="21" t="s">
        <v>23</v>
      </c>
      <c r="E7" s="22" t="s">
        <v>24</v>
      </c>
      <c r="F7" s="22" t="s">
        <v>25</v>
      </c>
      <c r="G7" s="18" t="s">
        <v>26</v>
      </c>
      <c r="H7" s="18" t="s">
        <v>27</v>
      </c>
      <c r="I7" s="78" t="s">
        <v>28</v>
      </c>
      <c r="J7" s="79" t="s">
        <v>29</v>
      </c>
      <c r="K7" s="76" t="s">
        <v>30</v>
      </c>
      <c r="L7" s="76" t="s">
        <v>31</v>
      </c>
      <c r="M7" s="16" t="s">
        <v>32</v>
      </c>
      <c r="N7" s="77" t="s">
        <v>33</v>
      </c>
    </row>
    <row r="8" s="2" customFormat="1" customHeight="1" spans="1:14">
      <c r="A8" s="23" t="s">
        <v>34</v>
      </c>
      <c r="B8" s="24" t="s">
        <v>35</v>
      </c>
      <c r="C8" s="23" t="s">
        <v>36</v>
      </c>
      <c r="D8" s="57" t="s">
        <v>37</v>
      </c>
      <c r="E8" s="26" t="s">
        <v>38</v>
      </c>
      <c r="F8" s="27" t="s">
        <v>39</v>
      </c>
      <c r="G8" s="28">
        <v>1578</v>
      </c>
      <c r="H8" s="29"/>
      <c r="I8" s="80">
        <v>1000</v>
      </c>
      <c r="J8" s="80" t="s">
        <v>40</v>
      </c>
      <c r="K8" s="81">
        <f>I8*0.0065</f>
        <v>6.5</v>
      </c>
      <c r="L8" s="81">
        <v>6.75</v>
      </c>
      <c r="M8" s="82" t="s">
        <v>41</v>
      </c>
      <c r="N8" s="77">
        <f>0.705*0.165*0.19</f>
        <v>0.02210175</v>
      </c>
    </row>
    <row r="9" s="2" customFormat="1" customHeight="1" spans="1:14">
      <c r="A9" s="30"/>
      <c r="B9" s="31"/>
      <c r="C9" s="30"/>
      <c r="D9" s="94"/>
      <c r="E9" s="32"/>
      <c r="F9" s="33"/>
      <c r="G9" s="34"/>
      <c r="H9" s="29">
        <v>30</v>
      </c>
      <c r="I9" s="80">
        <v>608</v>
      </c>
      <c r="J9" s="80" t="s">
        <v>42</v>
      </c>
      <c r="K9" s="81">
        <f t="shared" ref="K9:K36" si="0">I9*0.0065</f>
        <v>3.952</v>
      </c>
      <c r="L9" s="81">
        <v>4.5</v>
      </c>
      <c r="M9" s="82" t="s">
        <v>41</v>
      </c>
      <c r="N9" s="77">
        <f t="shared" ref="N9:N18" si="1">0.705*0.165*0.19</f>
        <v>0.02210175</v>
      </c>
    </row>
    <row r="10" s="2" customFormat="1" customHeight="1" spans="1:14">
      <c r="A10" s="23" t="s">
        <v>34</v>
      </c>
      <c r="B10" s="24" t="s">
        <v>35</v>
      </c>
      <c r="C10" s="23" t="s">
        <v>36</v>
      </c>
      <c r="D10" s="57" t="s">
        <v>37</v>
      </c>
      <c r="E10" s="26" t="s">
        <v>38</v>
      </c>
      <c r="F10" s="27" t="s">
        <v>43</v>
      </c>
      <c r="G10" s="28">
        <v>2088</v>
      </c>
      <c r="H10" s="29"/>
      <c r="I10" s="80">
        <v>1000</v>
      </c>
      <c r="J10" s="80" t="s">
        <v>44</v>
      </c>
      <c r="K10" s="81">
        <f t="shared" si="0"/>
        <v>6.5</v>
      </c>
      <c r="L10" s="81">
        <v>6.75</v>
      </c>
      <c r="M10" s="82" t="s">
        <v>41</v>
      </c>
      <c r="N10" s="77">
        <f t="shared" si="1"/>
        <v>0.02210175</v>
      </c>
    </row>
    <row r="11" s="2" customFormat="1" customHeight="1" spans="1:14">
      <c r="A11" s="30"/>
      <c r="B11" s="31"/>
      <c r="C11" s="30"/>
      <c r="D11" s="94"/>
      <c r="E11" s="32"/>
      <c r="F11" s="33"/>
      <c r="G11" s="34"/>
      <c r="H11" s="29"/>
      <c r="I11" s="80">
        <v>1000</v>
      </c>
      <c r="J11" s="80" t="s">
        <v>45</v>
      </c>
      <c r="K11" s="81">
        <f t="shared" si="0"/>
        <v>6.5</v>
      </c>
      <c r="L11" s="81">
        <v>6.75</v>
      </c>
      <c r="M11" s="82" t="s">
        <v>41</v>
      </c>
      <c r="N11" s="77">
        <f t="shared" si="1"/>
        <v>0.02210175</v>
      </c>
    </row>
    <row r="12" s="2" customFormat="1" customHeight="1" spans="1:14">
      <c r="A12" s="30"/>
      <c r="B12" s="31"/>
      <c r="C12" s="30"/>
      <c r="D12" s="94"/>
      <c r="E12" s="32"/>
      <c r="F12" s="33"/>
      <c r="G12" s="34"/>
      <c r="H12" s="29">
        <v>30</v>
      </c>
      <c r="I12" s="80">
        <v>118</v>
      </c>
      <c r="J12" s="80" t="s">
        <v>46</v>
      </c>
      <c r="K12" s="81">
        <f t="shared" si="0"/>
        <v>0.767</v>
      </c>
      <c r="L12" s="81">
        <v>1.28</v>
      </c>
      <c r="M12" s="82" t="s">
        <v>41</v>
      </c>
      <c r="N12" s="77">
        <f t="shared" si="1"/>
        <v>0.02210175</v>
      </c>
    </row>
    <row r="13" s="2" customFormat="1" customHeight="1" spans="1:14">
      <c r="A13" s="23" t="s">
        <v>34</v>
      </c>
      <c r="B13" s="24" t="s">
        <v>35</v>
      </c>
      <c r="C13" s="23" t="s">
        <v>36</v>
      </c>
      <c r="D13" s="57" t="s">
        <v>37</v>
      </c>
      <c r="E13" s="26" t="s">
        <v>38</v>
      </c>
      <c r="F13" s="27" t="s">
        <v>47</v>
      </c>
      <c r="G13" s="28">
        <v>1578</v>
      </c>
      <c r="H13" s="29"/>
      <c r="I13" s="80">
        <v>1000</v>
      </c>
      <c r="J13" s="80" t="s">
        <v>48</v>
      </c>
      <c r="K13" s="81">
        <f t="shared" si="0"/>
        <v>6.5</v>
      </c>
      <c r="L13" s="81">
        <v>6.75</v>
      </c>
      <c r="M13" s="82" t="s">
        <v>41</v>
      </c>
      <c r="N13" s="77">
        <f t="shared" si="1"/>
        <v>0.02210175</v>
      </c>
    </row>
    <row r="14" s="2" customFormat="1" customHeight="1" spans="1:14">
      <c r="A14" s="30"/>
      <c r="B14" s="31"/>
      <c r="C14" s="30"/>
      <c r="D14" s="94"/>
      <c r="E14" s="32"/>
      <c r="F14" s="33"/>
      <c r="G14" s="34"/>
      <c r="H14" s="29">
        <v>30</v>
      </c>
      <c r="I14" s="80">
        <v>608</v>
      </c>
      <c r="J14" s="80" t="s">
        <v>49</v>
      </c>
      <c r="K14" s="81">
        <f t="shared" si="0"/>
        <v>3.952</v>
      </c>
      <c r="L14" s="81">
        <v>4.5</v>
      </c>
      <c r="M14" s="82" t="s">
        <v>41</v>
      </c>
      <c r="N14" s="77">
        <f t="shared" si="1"/>
        <v>0.02210175</v>
      </c>
    </row>
    <row r="15" s="2" customFormat="1" customHeight="1" spans="1:14">
      <c r="A15" s="23" t="s">
        <v>34</v>
      </c>
      <c r="B15" s="24" t="s">
        <v>35</v>
      </c>
      <c r="C15" s="23" t="s">
        <v>36</v>
      </c>
      <c r="D15" s="57" t="s">
        <v>37</v>
      </c>
      <c r="E15" s="26" t="s">
        <v>38</v>
      </c>
      <c r="F15" s="27" t="s">
        <v>50</v>
      </c>
      <c r="G15" s="28">
        <v>1069</v>
      </c>
      <c r="H15" s="29"/>
      <c r="I15" s="80">
        <v>1000</v>
      </c>
      <c r="J15" s="80" t="s">
        <v>51</v>
      </c>
      <c r="K15" s="81">
        <f t="shared" si="0"/>
        <v>6.5</v>
      </c>
      <c r="L15" s="81">
        <v>6.75</v>
      </c>
      <c r="M15" s="82" t="s">
        <v>41</v>
      </c>
      <c r="N15" s="77">
        <f t="shared" si="1"/>
        <v>0.02210175</v>
      </c>
    </row>
    <row r="16" s="2" customFormat="1" customHeight="1" spans="1:14">
      <c r="A16" s="30"/>
      <c r="B16" s="31"/>
      <c r="C16" s="30"/>
      <c r="D16" s="94"/>
      <c r="E16" s="32"/>
      <c r="F16" s="33"/>
      <c r="G16" s="34"/>
      <c r="H16" s="29">
        <v>30</v>
      </c>
      <c r="I16" s="80">
        <v>99</v>
      </c>
      <c r="J16" s="80" t="s">
        <v>52</v>
      </c>
      <c r="K16" s="81">
        <f t="shared" si="0"/>
        <v>0.6435</v>
      </c>
      <c r="L16" s="81">
        <v>1.29</v>
      </c>
      <c r="M16" s="82" t="s">
        <v>41</v>
      </c>
      <c r="N16" s="77">
        <f t="shared" si="1"/>
        <v>0.02210175</v>
      </c>
    </row>
    <row r="17" s="2" customFormat="1" customHeight="1" spans="1:14">
      <c r="A17" s="35" t="s">
        <v>34</v>
      </c>
      <c r="B17" s="36" t="s">
        <v>35</v>
      </c>
      <c r="C17" s="35" t="s">
        <v>36</v>
      </c>
      <c r="D17" s="25" t="s">
        <v>37</v>
      </c>
      <c r="E17" s="37" t="s">
        <v>53</v>
      </c>
      <c r="F17" s="38" t="s">
        <v>39</v>
      </c>
      <c r="G17" s="39">
        <v>1578</v>
      </c>
      <c r="H17" s="40"/>
      <c r="I17" s="83">
        <v>1000</v>
      </c>
      <c r="J17" s="83" t="s">
        <v>54</v>
      </c>
      <c r="K17" s="81">
        <f t="shared" si="0"/>
        <v>6.5</v>
      </c>
      <c r="L17" s="81">
        <v>6.75</v>
      </c>
      <c r="M17" s="82" t="s">
        <v>41</v>
      </c>
      <c r="N17" s="77">
        <f t="shared" si="1"/>
        <v>0.02210175</v>
      </c>
    </row>
    <row r="18" s="2" customFormat="1" customHeight="1" spans="1:14">
      <c r="A18" s="35"/>
      <c r="B18" s="36"/>
      <c r="C18" s="35"/>
      <c r="D18" s="25"/>
      <c r="E18" s="37"/>
      <c r="F18" s="38"/>
      <c r="G18" s="39"/>
      <c r="H18" s="40">
        <v>30</v>
      </c>
      <c r="I18" s="83">
        <v>608</v>
      </c>
      <c r="J18" s="83" t="s">
        <v>55</v>
      </c>
      <c r="K18" s="81">
        <f t="shared" si="0"/>
        <v>3.952</v>
      </c>
      <c r="L18" s="81">
        <v>4.5</v>
      </c>
      <c r="M18" s="82" t="s">
        <v>41</v>
      </c>
      <c r="N18" s="77">
        <f t="shared" si="1"/>
        <v>0.02210175</v>
      </c>
    </row>
    <row r="19" s="2" customFormat="1" customHeight="1" spans="1:14">
      <c r="A19" s="30" t="s">
        <v>34</v>
      </c>
      <c r="B19" s="31" t="s">
        <v>35</v>
      </c>
      <c r="C19" s="30" t="s">
        <v>36</v>
      </c>
      <c r="D19" s="94" t="s">
        <v>37</v>
      </c>
      <c r="E19" s="32" t="s">
        <v>53</v>
      </c>
      <c r="F19" s="33" t="s">
        <v>43</v>
      </c>
      <c r="G19" s="34">
        <v>2088</v>
      </c>
      <c r="H19" s="40"/>
      <c r="I19" s="83">
        <v>1000</v>
      </c>
      <c r="J19" s="84" t="s">
        <v>56</v>
      </c>
      <c r="K19" s="81">
        <f t="shared" si="0"/>
        <v>6.5</v>
      </c>
      <c r="L19" s="81">
        <v>6.75</v>
      </c>
      <c r="M19" s="82" t="s">
        <v>41</v>
      </c>
      <c r="N19" s="77">
        <f t="shared" ref="N19:N28" si="2">0.705*0.165*0.19</f>
        <v>0.02210175</v>
      </c>
    </row>
    <row r="20" s="2" customFormat="1" customHeight="1" spans="1:14">
      <c r="A20" s="30"/>
      <c r="B20" s="31"/>
      <c r="C20" s="30"/>
      <c r="D20" s="94"/>
      <c r="E20" s="32"/>
      <c r="F20" s="33"/>
      <c r="G20" s="34"/>
      <c r="H20" s="40"/>
      <c r="I20" s="83">
        <v>1000</v>
      </c>
      <c r="J20" s="80" t="s">
        <v>57</v>
      </c>
      <c r="K20" s="81">
        <f t="shared" si="0"/>
        <v>6.5</v>
      </c>
      <c r="L20" s="81">
        <v>6.75</v>
      </c>
      <c r="M20" s="82" t="s">
        <v>41</v>
      </c>
      <c r="N20" s="77">
        <f t="shared" si="2"/>
        <v>0.02210175</v>
      </c>
    </row>
    <row r="21" s="2" customFormat="1" customHeight="1" spans="1:14">
      <c r="A21" s="41"/>
      <c r="B21" s="42"/>
      <c r="C21" s="41"/>
      <c r="D21" s="95"/>
      <c r="E21" s="44"/>
      <c r="F21" s="45"/>
      <c r="G21" s="46"/>
      <c r="H21" s="29">
        <v>30</v>
      </c>
      <c r="I21" s="80">
        <v>118</v>
      </c>
      <c r="J21" s="80" t="s">
        <v>58</v>
      </c>
      <c r="K21" s="81">
        <f t="shared" si="0"/>
        <v>0.767</v>
      </c>
      <c r="L21" s="81">
        <v>1.28</v>
      </c>
      <c r="M21" s="82" t="s">
        <v>41</v>
      </c>
      <c r="N21" s="77">
        <f t="shared" si="2"/>
        <v>0.02210175</v>
      </c>
    </row>
    <row r="22" s="2" customFormat="1" customHeight="1" spans="1:14">
      <c r="A22" s="23" t="s">
        <v>34</v>
      </c>
      <c r="B22" s="24" t="s">
        <v>35</v>
      </c>
      <c r="C22" s="23" t="s">
        <v>36</v>
      </c>
      <c r="D22" s="57" t="s">
        <v>37</v>
      </c>
      <c r="E22" s="26" t="s">
        <v>59</v>
      </c>
      <c r="F22" s="27" t="s">
        <v>47</v>
      </c>
      <c r="G22" s="28">
        <v>1578</v>
      </c>
      <c r="H22" s="29"/>
      <c r="I22" s="80">
        <v>1000</v>
      </c>
      <c r="J22" s="80" t="s">
        <v>60</v>
      </c>
      <c r="K22" s="81">
        <f t="shared" si="0"/>
        <v>6.5</v>
      </c>
      <c r="L22" s="81">
        <v>6.75</v>
      </c>
      <c r="M22" s="82" t="s">
        <v>41</v>
      </c>
      <c r="N22" s="77">
        <f t="shared" si="2"/>
        <v>0.02210175</v>
      </c>
    </row>
    <row r="23" s="2" customFormat="1" customHeight="1" spans="1:14">
      <c r="A23" s="30"/>
      <c r="B23" s="31"/>
      <c r="C23" s="30"/>
      <c r="D23" s="94"/>
      <c r="E23" s="32"/>
      <c r="F23" s="33"/>
      <c r="G23" s="34"/>
      <c r="H23" s="29">
        <v>30</v>
      </c>
      <c r="I23" s="80">
        <v>608</v>
      </c>
      <c r="J23" s="80" t="s">
        <v>61</v>
      </c>
      <c r="K23" s="81">
        <f t="shared" si="0"/>
        <v>3.952</v>
      </c>
      <c r="L23" s="81">
        <v>4.5</v>
      </c>
      <c r="M23" s="82" t="s">
        <v>41</v>
      </c>
      <c r="N23" s="77">
        <f t="shared" si="2"/>
        <v>0.02210175</v>
      </c>
    </row>
    <row r="24" s="2" customFormat="1" customHeight="1" spans="1:14">
      <c r="A24" s="23" t="s">
        <v>34</v>
      </c>
      <c r="B24" s="24" t="s">
        <v>35</v>
      </c>
      <c r="C24" s="23" t="s">
        <v>36</v>
      </c>
      <c r="D24" s="57" t="s">
        <v>37</v>
      </c>
      <c r="E24" s="26" t="s">
        <v>62</v>
      </c>
      <c r="F24" s="27" t="s">
        <v>50</v>
      </c>
      <c r="G24" s="28">
        <v>1069</v>
      </c>
      <c r="H24" s="29"/>
      <c r="I24" s="80">
        <v>1000</v>
      </c>
      <c r="J24" s="80" t="s">
        <v>63</v>
      </c>
      <c r="K24" s="81">
        <f t="shared" si="0"/>
        <v>6.5</v>
      </c>
      <c r="L24" s="81">
        <v>6.75</v>
      </c>
      <c r="M24" s="82" t="s">
        <v>41</v>
      </c>
      <c r="N24" s="77">
        <f t="shared" si="2"/>
        <v>0.02210175</v>
      </c>
    </row>
    <row r="25" s="2" customFormat="1" customHeight="1" spans="1:14">
      <c r="A25" s="30"/>
      <c r="B25" s="31"/>
      <c r="C25" s="30"/>
      <c r="D25" s="94"/>
      <c r="E25" s="32"/>
      <c r="F25" s="33"/>
      <c r="G25" s="34"/>
      <c r="H25" s="29">
        <v>30</v>
      </c>
      <c r="I25" s="80">
        <v>99</v>
      </c>
      <c r="J25" s="80" t="s">
        <v>64</v>
      </c>
      <c r="K25" s="81">
        <f t="shared" si="0"/>
        <v>0.6435</v>
      </c>
      <c r="L25" s="81">
        <v>1.29</v>
      </c>
      <c r="M25" s="82" t="s">
        <v>41</v>
      </c>
      <c r="N25" s="77">
        <f t="shared" si="2"/>
        <v>0.02210175</v>
      </c>
    </row>
    <row r="26" s="2" customFormat="1" customHeight="1" spans="1:14">
      <c r="A26" s="23" t="s">
        <v>34</v>
      </c>
      <c r="B26" s="24" t="s">
        <v>35</v>
      </c>
      <c r="C26" s="23" t="s">
        <v>36</v>
      </c>
      <c r="D26" s="57" t="s">
        <v>37</v>
      </c>
      <c r="E26" s="26" t="s">
        <v>65</v>
      </c>
      <c r="F26" s="27" t="s">
        <v>39</v>
      </c>
      <c r="G26" s="28">
        <v>2088</v>
      </c>
      <c r="H26" s="29"/>
      <c r="I26" s="80">
        <v>1000</v>
      </c>
      <c r="J26" s="80" t="s">
        <v>66</v>
      </c>
      <c r="K26" s="81">
        <f t="shared" si="0"/>
        <v>6.5</v>
      </c>
      <c r="L26" s="81">
        <v>6.75</v>
      </c>
      <c r="M26" s="82" t="s">
        <v>41</v>
      </c>
      <c r="N26" s="77">
        <f t="shared" si="2"/>
        <v>0.02210175</v>
      </c>
    </row>
    <row r="27" s="2" customFormat="1" customHeight="1" spans="1:14">
      <c r="A27" s="30"/>
      <c r="B27" s="31"/>
      <c r="C27" s="30"/>
      <c r="D27" s="94"/>
      <c r="E27" s="32"/>
      <c r="F27" s="33"/>
      <c r="G27" s="34"/>
      <c r="H27" s="29"/>
      <c r="I27" s="80">
        <v>1000</v>
      </c>
      <c r="J27" s="80" t="s">
        <v>67</v>
      </c>
      <c r="K27" s="81">
        <f t="shared" si="0"/>
        <v>6.5</v>
      </c>
      <c r="L27" s="81">
        <v>6.75</v>
      </c>
      <c r="M27" s="82" t="s">
        <v>41</v>
      </c>
      <c r="N27" s="77">
        <f t="shared" si="2"/>
        <v>0.02210175</v>
      </c>
    </row>
    <row r="28" s="2" customFormat="1" customHeight="1" spans="1:14">
      <c r="A28" s="30"/>
      <c r="B28" s="31"/>
      <c r="C28" s="30"/>
      <c r="D28" s="94"/>
      <c r="E28" s="32"/>
      <c r="F28" s="33"/>
      <c r="G28" s="34"/>
      <c r="H28" s="29">
        <v>30</v>
      </c>
      <c r="I28" s="80">
        <v>118</v>
      </c>
      <c r="J28" s="80" t="s">
        <v>68</v>
      </c>
      <c r="K28" s="81">
        <f t="shared" si="0"/>
        <v>0.767</v>
      </c>
      <c r="L28" s="81">
        <v>1.28</v>
      </c>
      <c r="M28" s="82" t="s">
        <v>41</v>
      </c>
      <c r="N28" s="77">
        <f t="shared" si="2"/>
        <v>0.02210175</v>
      </c>
    </row>
    <row r="29" s="2" customFormat="1" customHeight="1" spans="1:14">
      <c r="A29" s="23" t="s">
        <v>34</v>
      </c>
      <c r="B29" s="24" t="s">
        <v>35</v>
      </c>
      <c r="C29" s="23" t="s">
        <v>36</v>
      </c>
      <c r="D29" s="57" t="s">
        <v>37</v>
      </c>
      <c r="E29" s="26" t="s">
        <v>69</v>
      </c>
      <c r="F29" s="27" t="s">
        <v>43</v>
      </c>
      <c r="G29" s="28">
        <v>2602</v>
      </c>
      <c r="H29" s="29"/>
      <c r="I29" s="80">
        <v>1000</v>
      </c>
      <c r="J29" s="80" t="s">
        <v>70</v>
      </c>
      <c r="K29" s="81">
        <f t="shared" si="0"/>
        <v>6.5</v>
      </c>
      <c r="L29" s="81">
        <v>6.75</v>
      </c>
      <c r="M29" s="82" t="s">
        <v>41</v>
      </c>
      <c r="N29" s="77">
        <f t="shared" ref="N29:N38" si="3">0.705*0.165*0.19</f>
        <v>0.02210175</v>
      </c>
    </row>
    <row r="30" s="2" customFormat="1" customHeight="1" spans="1:14">
      <c r="A30" s="30"/>
      <c r="B30" s="31"/>
      <c r="C30" s="30"/>
      <c r="D30" s="94"/>
      <c r="E30" s="32"/>
      <c r="F30" s="33"/>
      <c r="G30" s="34"/>
      <c r="H30" s="29"/>
      <c r="I30" s="80">
        <v>1000</v>
      </c>
      <c r="J30" s="80" t="s">
        <v>71</v>
      </c>
      <c r="K30" s="81">
        <f t="shared" si="0"/>
        <v>6.5</v>
      </c>
      <c r="L30" s="81">
        <v>6.75</v>
      </c>
      <c r="M30" s="82" t="s">
        <v>41</v>
      </c>
      <c r="N30" s="77">
        <f t="shared" si="3"/>
        <v>0.02210175</v>
      </c>
    </row>
    <row r="31" s="2" customFormat="1" customHeight="1" spans="1:14">
      <c r="A31" s="30"/>
      <c r="B31" s="31"/>
      <c r="C31" s="30"/>
      <c r="D31" s="94"/>
      <c r="E31" s="32"/>
      <c r="F31" s="33"/>
      <c r="G31" s="34"/>
      <c r="H31" s="29">
        <v>30</v>
      </c>
      <c r="I31" s="80">
        <v>632</v>
      </c>
      <c r="J31" s="80" t="s">
        <v>72</v>
      </c>
      <c r="K31" s="81">
        <f t="shared" si="0"/>
        <v>4.108</v>
      </c>
      <c r="L31" s="81">
        <v>4.6</v>
      </c>
      <c r="M31" s="82" t="s">
        <v>41</v>
      </c>
      <c r="N31" s="77">
        <f t="shared" si="3"/>
        <v>0.02210175</v>
      </c>
    </row>
    <row r="32" s="2" customFormat="1" customHeight="1" spans="1:14">
      <c r="A32" s="23" t="s">
        <v>34</v>
      </c>
      <c r="B32" s="24" t="s">
        <v>35</v>
      </c>
      <c r="C32" s="23" t="s">
        <v>36</v>
      </c>
      <c r="D32" s="57" t="s">
        <v>37</v>
      </c>
      <c r="E32" s="26" t="s">
        <v>73</v>
      </c>
      <c r="F32" s="27" t="s">
        <v>47</v>
      </c>
      <c r="G32" s="28">
        <v>2088</v>
      </c>
      <c r="H32" s="40"/>
      <c r="I32" s="80">
        <v>1000</v>
      </c>
      <c r="J32" s="83" t="s">
        <v>74</v>
      </c>
      <c r="K32" s="81">
        <f t="shared" si="0"/>
        <v>6.5</v>
      </c>
      <c r="L32" s="81">
        <v>6.75</v>
      </c>
      <c r="M32" s="82" t="s">
        <v>41</v>
      </c>
      <c r="N32" s="77">
        <f t="shared" si="3"/>
        <v>0.02210175</v>
      </c>
    </row>
    <row r="33" s="2" customFormat="1" customHeight="1" spans="1:14">
      <c r="A33" s="30"/>
      <c r="B33" s="31"/>
      <c r="C33" s="30"/>
      <c r="D33" s="94"/>
      <c r="E33" s="32"/>
      <c r="F33" s="33"/>
      <c r="G33" s="34"/>
      <c r="H33" s="40"/>
      <c r="I33" s="80">
        <v>1000</v>
      </c>
      <c r="J33" s="83" t="s">
        <v>75</v>
      </c>
      <c r="K33" s="81">
        <f t="shared" si="0"/>
        <v>6.5</v>
      </c>
      <c r="L33" s="81">
        <v>6.75</v>
      </c>
      <c r="M33" s="82" t="s">
        <v>41</v>
      </c>
      <c r="N33" s="77">
        <f t="shared" si="3"/>
        <v>0.02210175</v>
      </c>
    </row>
    <row r="34" s="2" customFormat="1" customHeight="1" spans="1:14">
      <c r="A34" s="41"/>
      <c r="B34" s="42"/>
      <c r="C34" s="41"/>
      <c r="D34" s="95"/>
      <c r="E34" s="44"/>
      <c r="F34" s="45"/>
      <c r="G34" s="46"/>
      <c r="H34" s="29">
        <v>30</v>
      </c>
      <c r="I34" s="80">
        <v>118</v>
      </c>
      <c r="J34" s="80" t="s">
        <v>76</v>
      </c>
      <c r="K34" s="81">
        <f t="shared" si="0"/>
        <v>0.767</v>
      </c>
      <c r="L34" s="81">
        <v>1.28</v>
      </c>
      <c r="M34" s="82" t="s">
        <v>41</v>
      </c>
      <c r="N34" s="77">
        <f t="shared" si="3"/>
        <v>0.02210175</v>
      </c>
    </row>
    <row r="35" s="2" customFormat="1" customHeight="1" spans="1:14">
      <c r="A35" s="23" t="s">
        <v>34</v>
      </c>
      <c r="B35" s="24" t="s">
        <v>35</v>
      </c>
      <c r="C35" s="23" t="s">
        <v>36</v>
      </c>
      <c r="D35" s="57" t="s">
        <v>37</v>
      </c>
      <c r="E35" s="26" t="s">
        <v>77</v>
      </c>
      <c r="F35" s="27" t="s">
        <v>50</v>
      </c>
      <c r="G35" s="28">
        <v>1578</v>
      </c>
      <c r="H35" s="40"/>
      <c r="I35" s="83">
        <v>1000</v>
      </c>
      <c r="J35" s="83" t="s">
        <v>78</v>
      </c>
      <c r="K35" s="81">
        <f t="shared" si="0"/>
        <v>6.5</v>
      </c>
      <c r="L35" s="85">
        <v>6.75</v>
      </c>
      <c r="M35" s="82" t="s">
        <v>41</v>
      </c>
      <c r="N35" s="77">
        <f t="shared" si="3"/>
        <v>0.02210175</v>
      </c>
    </row>
    <row r="36" s="2" customFormat="1" customHeight="1" spans="1:14">
      <c r="A36" s="41"/>
      <c r="B36" s="42"/>
      <c r="C36" s="41"/>
      <c r="D36" s="95"/>
      <c r="E36" s="44"/>
      <c r="F36" s="45"/>
      <c r="G36" s="46"/>
      <c r="H36" s="29">
        <v>30</v>
      </c>
      <c r="I36" s="80">
        <v>608</v>
      </c>
      <c r="J36" s="80" t="s">
        <v>79</v>
      </c>
      <c r="K36" s="81">
        <f t="shared" si="0"/>
        <v>3.952</v>
      </c>
      <c r="L36" s="81">
        <v>4.5</v>
      </c>
      <c r="M36" s="82" t="s">
        <v>41</v>
      </c>
      <c r="N36" s="77">
        <f t="shared" si="3"/>
        <v>0.02210175</v>
      </c>
    </row>
    <row r="37" s="2" customFormat="1" customHeight="1" spans="1:14">
      <c r="A37" s="23" t="s">
        <v>34</v>
      </c>
      <c r="B37" s="24" t="s">
        <v>80</v>
      </c>
      <c r="C37" s="23" t="s">
        <v>36</v>
      </c>
      <c r="D37" s="57" t="s">
        <v>37</v>
      </c>
      <c r="E37" s="47" t="s">
        <v>81</v>
      </c>
      <c r="F37" s="27" t="s">
        <v>39</v>
      </c>
      <c r="G37" s="28">
        <v>5244</v>
      </c>
      <c r="H37" s="40"/>
      <c r="I37" s="83">
        <v>3000</v>
      </c>
      <c r="J37" s="83" t="s">
        <v>82</v>
      </c>
      <c r="K37" s="85">
        <f>I37*0.0026</f>
        <v>7.8</v>
      </c>
      <c r="L37" s="85">
        <v>8.3</v>
      </c>
      <c r="M37" s="82" t="s">
        <v>41</v>
      </c>
      <c r="N37" s="77">
        <f t="shared" si="3"/>
        <v>0.02210175</v>
      </c>
    </row>
    <row r="38" s="2" customFormat="1" customHeight="1" spans="1:14">
      <c r="A38" s="48"/>
      <c r="B38" s="49"/>
      <c r="C38" s="48"/>
      <c r="D38" s="96"/>
      <c r="E38" s="50"/>
      <c r="F38" s="51"/>
      <c r="G38" s="52"/>
      <c r="H38" s="40">
        <v>86</v>
      </c>
      <c r="I38" s="83">
        <v>2330</v>
      </c>
      <c r="J38" s="83" t="s">
        <v>83</v>
      </c>
      <c r="K38" s="85">
        <f t="shared" ref="K38:K45" si="4">I38*0.0026</f>
        <v>6.058</v>
      </c>
      <c r="L38" s="85">
        <v>6.67</v>
      </c>
      <c r="M38" s="82" t="s">
        <v>41</v>
      </c>
      <c r="N38" s="77">
        <f t="shared" si="3"/>
        <v>0.02210175</v>
      </c>
    </row>
    <row r="39" s="2" customFormat="1" customHeight="1" spans="1:14">
      <c r="A39" s="23" t="s">
        <v>34</v>
      </c>
      <c r="B39" s="24" t="s">
        <v>80</v>
      </c>
      <c r="C39" s="23" t="s">
        <v>36</v>
      </c>
      <c r="D39" s="57" t="s">
        <v>37</v>
      </c>
      <c r="E39" s="47" t="s">
        <v>81</v>
      </c>
      <c r="F39" s="27" t="s">
        <v>43</v>
      </c>
      <c r="G39" s="28">
        <v>6778</v>
      </c>
      <c r="H39" s="29"/>
      <c r="I39" s="80">
        <v>3000</v>
      </c>
      <c r="J39" s="80" t="s">
        <v>84</v>
      </c>
      <c r="K39" s="85">
        <f t="shared" si="4"/>
        <v>7.8</v>
      </c>
      <c r="L39" s="85">
        <v>8.3</v>
      </c>
      <c r="M39" s="82" t="s">
        <v>41</v>
      </c>
      <c r="N39" s="77">
        <f t="shared" ref="N39:N46" si="5">0.705*0.165*0.19</f>
        <v>0.02210175</v>
      </c>
    </row>
    <row r="40" s="2" customFormat="1" customHeight="1" spans="1:14">
      <c r="A40" s="30"/>
      <c r="B40" s="31"/>
      <c r="C40" s="30"/>
      <c r="D40" s="94"/>
      <c r="E40" s="53"/>
      <c r="F40" s="33"/>
      <c r="G40" s="34"/>
      <c r="H40" s="29"/>
      <c r="I40" s="80">
        <v>3000</v>
      </c>
      <c r="J40" s="80" t="s">
        <v>85</v>
      </c>
      <c r="K40" s="85">
        <f t="shared" si="4"/>
        <v>7.8</v>
      </c>
      <c r="L40" s="85">
        <v>8.3</v>
      </c>
      <c r="M40" s="82" t="s">
        <v>41</v>
      </c>
      <c r="N40" s="77">
        <f t="shared" si="5"/>
        <v>0.02210175</v>
      </c>
    </row>
    <row r="41" s="2" customFormat="1" customHeight="1" spans="1:15">
      <c r="A41" s="41"/>
      <c r="B41" s="42"/>
      <c r="C41" s="41"/>
      <c r="D41" s="95"/>
      <c r="E41" s="54"/>
      <c r="F41" s="45"/>
      <c r="G41" s="52"/>
      <c r="H41" s="29">
        <v>42</v>
      </c>
      <c r="I41" s="83">
        <v>820</v>
      </c>
      <c r="J41" s="80" t="s">
        <v>86</v>
      </c>
      <c r="K41" s="85">
        <f t="shared" si="4"/>
        <v>2.132</v>
      </c>
      <c r="L41" s="85">
        <v>2.61</v>
      </c>
      <c r="M41" s="82" t="s">
        <v>41</v>
      </c>
      <c r="N41" s="77">
        <f t="shared" si="5"/>
        <v>0.02210175</v>
      </c>
      <c r="O41" s="86"/>
    </row>
    <row r="42" s="2" customFormat="1" customHeight="1" spans="1:15">
      <c r="A42" s="23" t="s">
        <v>34</v>
      </c>
      <c r="B42" s="24" t="s">
        <v>80</v>
      </c>
      <c r="C42" s="23" t="s">
        <v>36</v>
      </c>
      <c r="D42" s="57" t="s">
        <v>37</v>
      </c>
      <c r="E42" s="47" t="s">
        <v>81</v>
      </c>
      <c r="F42" s="27" t="s">
        <v>47</v>
      </c>
      <c r="G42" s="28">
        <v>5244</v>
      </c>
      <c r="H42" s="29"/>
      <c r="I42" s="83">
        <v>3000</v>
      </c>
      <c r="J42" s="80" t="s">
        <v>87</v>
      </c>
      <c r="K42" s="85">
        <f t="shared" si="4"/>
        <v>7.8</v>
      </c>
      <c r="L42" s="85">
        <v>8.3</v>
      </c>
      <c r="M42" s="82" t="s">
        <v>41</v>
      </c>
      <c r="N42" s="77">
        <f t="shared" si="5"/>
        <v>0.02210175</v>
      </c>
      <c r="O42" s="86"/>
    </row>
    <row r="43" s="2" customFormat="1" customHeight="1" spans="1:15">
      <c r="A43" s="41"/>
      <c r="B43" s="42"/>
      <c r="C43" s="41"/>
      <c r="D43" s="95"/>
      <c r="E43" s="54"/>
      <c r="F43" s="45"/>
      <c r="G43" s="52"/>
      <c r="H43" s="29">
        <v>86</v>
      </c>
      <c r="I43" s="83">
        <v>2330</v>
      </c>
      <c r="J43" s="80" t="s">
        <v>88</v>
      </c>
      <c r="K43" s="85">
        <f t="shared" si="4"/>
        <v>6.058</v>
      </c>
      <c r="L43" s="85">
        <v>6.26</v>
      </c>
      <c r="M43" s="82" t="s">
        <v>41</v>
      </c>
      <c r="N43" s="77">
        <f t="shared" si="5"/>
        <v>0.02210175</v>
      </c>
      <c r="O43" s="86"/>
    </row>
    <row r="44" s="2" customFormat="1" customHeight="1" spans="1:15">
      <c r="A44" s="23" t="s">
        <v>34</v>
      </c>
      <c r="B44" s="24" t="s">
        <v>80</v>
      </c>
      <c r="C44" s="23" t="s">
        <v>36</v>
      </c>
      <c r="D44" s="57" t="s">
        <v>37</v>
      </c>
      <c r="E44" s="47" t="s">
        <v>81</v>
      </c>
      <c r="F44" s="27" t="s">
        <v>50</v>
      </c>
      <c r="G44" s="55">
        <v>3716</v>
      </c>
      <c r="H44" s="29"/>
      <c r="I44" s="71">
        <v>3000</v>
      </c>
      <c r="J44" s="87" t="s">
        <v>89</v>
      </c>
      <c r="K44" s="85">
        <f t="shared" si="4"/>
        <v>7.8</v>
      </c>
      <c r="L44" s="88">
        <v>8.3</v>
      </c>
      <c r="M44" s="82" t="s">
        <v>41</v>
      </c>
      <c r="N44" s="77">
        <f t="shared" si="5"/>
        <v>0.02210175</v>
      </c>
      <c r="O44" s="86"/>
    </row>
    <row r="45" s="2" customFormat="1" customHeight="1" spans="1:15">
      <c r="A45" s="30"/>
      <c r="B45" s="31"/>
      <c r="C45" s="30"/>
      <c r="D45" s="94"/>
      <c r="E45" s="53"/>
      <c r="F45" s="33"/>
      <c r="G45" s="56"/>
      <c r="H45" s="29">
        <v>129</v>
      </c>
      <c r="I45" s="71">
        <v>845</v>
      </c>
      <c r="J45" s="87" t="s">
        <v>90</v>
      </c>
      <c r="K45" s="85">
        <f t="shared" si="4"/>
        <v>2.197</v>
      </c>
      <c r="L45" s="88">
        <v>2.73</v>
      </c>
      <c r="M45" s="82" t="s">
        <v>41</v>
      </c>
      <c r="N45" s="77">
        <f t="shared" si="5"/>
        <v>0.02210175</v>
      </c>
      <c r="O45" s="86"/>
    </row>
    <row r="46" s="2" customFormat="1" customHeight="1" spans="1:15">
      <c r="A46" s="57" t="s">
        <v>91</v>
      </c>
      <c r="B46" s="58" t="s">
        <v>92</v>
      </c>
      <c r="C46" s="23" t="s">
        <v>36</v>
      </c>
      <c r="D46" s="57" t="s">
        <v>37</v>
      </c>
      <c r="E46" s="59"/>
      <c r="F46" s="60"/>
      <c r="G46" s="61">
        <v>41218</v>
      </c>
      <c r="H46" s="62">
        <f>I46-G46</f>
        <v>782</v>
      </c>
      <c r="I46" s="71">
        <v>42000</v>
      </c>
      <c r="J46" s="89" t="s">
        <v>93</v>
      </c>
      <c r="K46" s="88">
        <v>3.9</v>
      </c>
      <c r="L46" s="88">
        <v>4.25</v>
      </c>
      <c r="M46" s="90" t="s">
        <v>94</v>
      </c>
      <c r="N46" s="77">
        <f>0.31*0.23*0.15</f>
        <v>0.010695</v>
      </c>
      <c r="O46" s="86"/>
    </row>
    <row r="47" s="2" customFormat="1" customHeight="1" spans="1:15">
      <c r="A47" s="63"/>
      <c r="B47" s="64"/>
      <c r="C47" s="63"/>
      <c r="D47" s="63"/>
      <c r="E47" s="65"/>
      <c r="F47" s="66"/>
      <c r="G47" s="67"/>
      <c r="H47" s="62"/>
      <c r="I47" s="71"/>
      <c r="J47" s="71"/>
      <c r="K47" s="88"/>
      <c r="L47" s="88"/>
      <c r="M47" s="91"/>
      <c r="N47" s="77"/>
      <c r="O47" s="86"/>
    </row>
    <row r="48" s="2" customFormat="1" ht="19" customHeight="1" spans="1:15">
      <c r="A48" s="43"/>
      <c r="B48" s="68"/>
      <c r="C48" s="43"/>
      <c r="D48" s="43"/>
      <c r="E48" s="69"/>
      <c r="F48" s="70"/>
      <c r="G48" s="71"/>
      <c r="H48" s="62"/>
      <c r="I48" s="71">
        <f>SUM(I8:I47)</f>
        <v>84667</v>
      </c>
      <c r="J48" s="71" t="s">
        <v>95</v>
      </c>
      <c r="K48" s="88">
        <f>SUM(K8:K47)</f>
        <v>198.068</v>
      </c>
      <c r="L48" s="88">
        <f>SUM(L8:L47)</f>
        <v>213.57</v>
      </c>
      <c r="M48" s="92"/>
      <c r="N48" s="77">
        <f>SUM(N8:N47)</f>
        <v>0.8505615</v>
      </c>
      <c r="O48" s="86"/>
    </row>
    <row r="49" s="1" customFormat="1" spans="8:12">
      <c r="H49" s="3"/>
      <c r="I49" s="93"/>
      <c r="J49" s="93"/>
      <c r="K49" s="4"/>
      <c r="L49" s="4"/>
    </row>
    <row r="51" s="1" customFormat="1" spans="8:12">
      <c r="H51" s="72"/>
      <c r="K51" s="4"/>
      <c r="L51" s="4"/>
    </row>
  </sheetData>
  <mergeCells count="115">
    <mergeCell ref="A1:M1"/>
    <mergeCell ref="A2:M2"/>
    <mergeCell ref="F3:G3"/>
    <mergeCell ref="A8:A9"/>
    <mergeCell ref="A10:A12"/>
    <mergeCell ref="A13:A14"/>
    <mergeCell ref="A15:A16"/>
    <mergeCell ref="A17:A18"/>
    <mergeCell ref="A19:A21"/>
    <mergeCell ref="A22:A23"/>
    <mergeCell ref="A24:A25"/>
    <mergeCell ref="A26:A28"/>
    <mergeCell ref="A29:A31"/>
    <mergeCell ref="A32:A34"/>
    <mergeCell ref="A35:A36"/>
    <mergeCell ref="A37:A38"/>
    <mergeCell ref="A39:A41"/>
    <mergeCell ref="A42:A43"/>
    <mergeCell ref="A44:A45"/>
    <mergeCell ref="B8:B9"/>
    <mergeCell ref="B10:B12"/>
    <mergeCell ref="B13:B14"/>
    <mergeCell ref="B15:B16"/>
    <mergeCell ref="B17:B18"/>
    <mergeCell ref="B19:B21"/>
    <mergeCell ref="B22:B23"/>
    <mergeCell ref="B24:B25"/>
    <mergeCell ref="B26:B28"/>
    <mergeCell ref="B29:B31"/>
    <mergeCell ref="B32:B34"/>
    <mergeCell ref="B35:B36"/>
    <mergeCell ref="B37:B38"/>
    <mergeCell ref="B39:B41"/>
    <mergeCell ref="B42:B43"/>
    <mergeCell ref="B44:B45"/>
    <mergeCell ref="C8:C9"/>
    <mergeCell ref="C10:C12"/>
    <mergeCell ref="C13:C14"/>
    <mergeCell ref="C15:C16"/>
    <mergeCell ref="C17:C18"/>
    <mergeCell ref="C19:C21"/>
    <mergeCell ref="C22:C23"/>
    <mergeCell ref="C24:C25"/>
    <mergeCell ref="C26:C28"/>
    <mergeCell ref="C29:C31"/>
    <mergeCell ref="C32:C34"/>
    <mergeCell ref="C35:C36"/>
    <mergeCell ref="C37:C38"/>
    <mergeCell ref="C39:C41"/>
    <mergeCell ref="C42:C43"/>
    <mergeCell ref="C44:C45"/>
    <mergeCell ref="D8:D9"/>
    <mergeCell ref="D10:D12"/>
    <mergeCell ref="D13:D14"/>
    <mergeCell ref="D15:D16"/>
    <mergeCell ref="D17:D18"/>
    <mergeCell ref="D19:D21"/>
    <mergeCell ref="D22:D23"/>
    <mergeCell ref="D24:D25"/>
    <mergeCell ref="D26:D28"/>
    <mergeCell ref="D29:D31"/>
    <mergeCell ref="D32:D34"/>
    <mergeCell ref="D35:D36"/>
    <mergeCell ref="D37:D38"/>
    <mergeCell ref="D39:D41"/>
    <mergeCell ref="D42:D43"/>
    <mergeCell ref="D44:D45"/>
    <mergeCell ref="E8:E9"/>
    <mergeCell ref="E10:E12"/>
    <mergeCell ref="E13:E14"/>
    <mergeCell ref="E15:E16"/>
    <mergeCell ref="E17:E18"/>
    <mergeCell ref="E19:E21"/>
    <mergeCell ref="E22:E23"/>
    <mergeCell ref="E24:E25"/>
    <mergeCell ref="E26:E28"/>
    <mergeCell ref="E29:E31"/>
    <mergeCell ref="E32:E34"/>
    <mergeCell ref="E35:E36"/>
    <mergeCell ref="E37:E38"/>
    <mergeCell ref="E39:E41"/>
    <mergeCell ref="E42:E43"/>
    <mergeCell ref="E44:E45"/>
    <mergeCell ref="F8:F9"/>
    <mergeCell ref="F10:F12"/>
    <mergeCell ref="F13:F14"/>
    <mergeCell ref="F15:F16"/>
    <mergeCell ref="F17:F18"/>
    <mergeCell ref="F19:F21"/>
    <mergeCell ref="F22:F23"/>
    <mergeCell ref="F24:F25"/>
    <mergeCell ref="F26:F28"/>
    <mergeCell ref="F29:F31"/>
    <mergeCell ref="F32:F34"/>
    <mergeCell ref="F35:F36"/>
    <mergeCell ref="F37:F38"/>
    <mergeCell ref="F39:F41"/>
    <mergeCell ref="F42:F43"/>
    <mergeCell ref="F44:F45"/>
    <mergeCell ref="G8:G9"/>
    <mergeCell ref="G10:G12"/>
    <mergeCell ref="G13:G14"/>
    <mergeCell ref="G15:G16"/>
    <mergeCell ref="G17:G18"/>
    <mergeCell ref="G19:G21"/>
    <mergeCell ref="G22:G23"/>
    <mergeCell ref="G24:G25"/>
    <mergeCell ref="G26:G28"/>
    <mergeCell ref="G29:G31"/>
    <mergeCell ref="G32:G34"/>
    <mergeCell ref="G35:G36"/>
    <mergeCell ref="G37:G38"/>
    <mergeCell ref="G39:G41"/>
    <mergeCell ref="G42:G43"/>
    <mergeCell ref="G44:G45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selection activeCell="P22" sqref="P22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73"/>
      <c r="J1" s="73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72"/>
      <c r="J3" s="72"/>
      <c r="K3" s="4"/>
      <c r="L3" s="4"/>
    </row>
    <row r="4" s="1" customFormat="1" ht="19.5" customHeight="1" spans="5:12">
      <c r="E4" s="11" t="s">
        <v>4</v>
      </c>
      <c r="F4" s="12" t="s">
        <v>5</v>
      </c>
      <c r="G4" s="13"/>
      <c r="H4" s="3"/>
      <c r="K4" s="4"/>
      <c r="L4" s="74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6</v>
      </c>
      <c r="B6" s="16" t="s">
        <v>7</v>
      </c>
      <c r="C6" s="16" t="s">
        <v>8</v>
      </c>
      <c r="D6" s="16" t="s">
        <v>9</v>
      </c>
      <c r="E6" s="17" t="s">
        <v>10</v>
      </c>
      <c r="F6" s="17" t="s">
        <v>11</v>
      </c>
      <c r="G6" s="18" t="s">
        <v>12</v>
      </c>
      <c r="H6" s="18" t="s">
        <v>13</v>
      </c>
      <c r="I6" s="75" t="s">
        <v>14</v>
      </c>
      <c r="J6" s="22" t="s">
        <v>15</v>
      </c>
      <c r="K6" s="76" t="s">
        <v>16</v>
      </c>
      <c r="L6" s="76" t="s">
        <v>17</v>
      </c>
      <c r="M6" s="16" t="s">
        <v>18</v>
      </c>
      <c r="N6" s="77" t="s">
        <v>19</v>
      </c>
    </row>
    <row r="7" s="2" customFormat="1" ht="32.25" customHeight="1" spans="1:14">
      <c r="A7" s="15" t="s">
        <v>20</v>
      </c>
      <c r="B7" s="19" t="s">
        <v>21</v>
      </c>
      <c r="C7" s="20" t="s">
        <v>22</v>
      </c>
      <c r="D7" s="21" t="s">
        <v>23</v>
      </c>
      <c r="E7" s="22" t="s">
        <v>24</v>
      </c>
      <c r="F7" s="22" t="s">
        <v>25</v>
      </c>
      <c r="G7" s="18" t="s">
        <v>26</v>
      </c>
      <c r="H7" s="18" t="s">
        <v>27</v>
      </c>
      <c r="I7" s="78" t="s">
        <v>28</v>
      </c>
      <c r="J7" s="79" t="s">
        <v>29</v>
      </c>
      <c r="K7" s="76" t="s">
        <v>30</v>
      </c>
      <c r="L7" s="76" t="s">
        <v>31</v>
      </c>
      <c r="M7" s="16" t="s">
        <v>32</v>
      </c>
      <c r="N7" s="77" t="s">
        <v>33</v>
      </c>
    </row>
    <row r="8" s="2" customFormat="1" customHeight="1" spans="1:14">
      <c r="A8" s="23" t="s">
        <v>34</v>
      </c>
      <c r="B8" s="24" t="s">
        <v>35</v>
      </c>
      <c r="C8" s="23" t="s">
        <v>36</v>
      </c>
      <c r="D8" s="25" t="s">
        <v>96</v>
      </c>
      <c r="E8" s="26" t="s">
        <v>38</v>
      </c>
      <c r="F8" s="27" t="s">
        <v>39</v>
      </c>
      <c r="G8" s="28">
        <v>1578</v>
      </c>
      <c r="H8" s="29"/>
      <c r="I8" s="80">
        <v>1000</v>
      </c>
      <c r="J8" s="80" t="s">
        <v>40</v>
      </c>
      <c r="K8" s="81">
        <f t="shared" ref="K8:K36" si="0">I8*0.0065</f>
        <v>6.5</v>
      </c>
      <c r="L8" s="81">
        <v>6.75</v>
      </c>
      <c r="M8" s="82" t="s">
        <v>41</v>
      </c>
      <c r="N8" s="77">
        <f t="shared" ref="N8:N45" si="1">0.705*0.165*0.19</f>
        <v>0.02210175</v>
      </c>
    </row>
    <row r="9" s="2" customFormat="1" customHeight="1" spans="1:14">
      <c r="A9" s="30"/>
      <c r="B9" s="31"/>
      <c r="C9" s="30"/>
      <c r="D9" s="25"/>
      <c r="E9" s="32"/>
      <c r="F9" s="33"/>
      <c r="G9" s="34"/>
      <c r="H9" s="29">
        <v>30</v>
      </c>
      <c r="I9" s="80">
        <v>608</v>
      </c>
      <c r="J9" s="80" t="s">
        <v>42</v>
      </c>
      <c r="K9" s="81">
        <f t="shared" si="0"/>
        <v>3.952</v>
      </c>
      <c r="L9" s="81">
        <v>4.5</v>
      </c>
      <c r="M9" s="82" t="s">
        <v>41</v>
      </c>
      <c r="N9" s="77">
        <f t="shared" si="1"/>
        <v>0.02210175</v>
      </c>
    </row>
    <row r="10" s="2" customFormat="1" customHeight="1" spans="1:14">
      <c r="A10" s="23" t="s">
        <v>34</v>
      </c>
      <c r="B10" s="24" t="s">
        <v>35</v>
      </c>
      <c r="C10" s="23" t="s">
        <v>36</v>
      </c>
      <c r="D10" s="25" t="s">
        <v>96</v>
      </c>
      <c r="E10" s="26" t="s">
        <v>38</v>
      </c>
      <c r="F10" s="27" t="s">
        <v>43</v>
      </c>
      <c r="G10" s="28">
        <v>2088</v>
      </c>
      <c r="H10" s="29"/>
      <c r="I10" s="80">
        <v>1000</v>
      </c>
      <c r="J10" s="80" t="s">
        <v>44</v>
      </c>
      <c r="K10" s="81">
        <f t="shared" si="0"/>
        <v>6.5</v>
      </c>
      <c r="L10" s="81">
        <v>6.75</v>
      </c>
      <c r="M10" s="82" t="s">
        <v>41</v>
      </c>
      <c r="N10" s="77">
        <f t="shared" si="1"/>
        <v>0.02210175</v>
      </c>
    </row>
    <row r="11" s="2" customFormat="1" customHeight="1" spans="1:14">
      <c r="A11" s="30"/>
      <c r="B11" s="31"/>
      <c r="C11" s="30"/>
      <c r="D11" s="25"/>
      <c r="E11" s="32"/>
      <c r="F11" s="33"/>
      <c r="G11" s="34"/>
      <c r="H11" s="29"/>
      <c r="I11" s="80">
        <v>1000</v>
      </c>
      <c r="J11" s="80" t="s">
        <v>45</v>
      </c>
      <c r="K11" s="81">
        <f t="shared" si="0"/>
        <v>6.5</v>
      </c>
      <c r="L11" s="81">
        <v>6.75</v>
      </c>
      <c r="M11" s="82" t="s">
        <v>41</v>
      </c>
      <c r="N11" s="77">
        <f t="shared" si="1"/>
        <v>0.02210175</v>
      </c>
    </row>
    <row r="12" s="2" customFormat="1" customHeight="1" spans="1:14">
      <c r="A12" s="30"/>
      <c r="B12" s="31"/>
      <c r="C12" s="30"/>
      <c r="D12" s="25"/>
      <c r="E12" s="32"/>
      <c r="F12" s="33"/>
      <c r="G12" s="34"/>
      <c r="H12" s="29">
        <v>30</v>
      </c>
      <c r="I12" s="80">
        <v>118</v>
      </c>
      <c r="J12" s="80" t="s">
        <v>46</v>
      </c>
      <c r="K12" s="81">
        <f t="shared" si="0"/>
        <v>0.767</v>
      </c>
      <c r="L12" s="81">
        <v>1.28</v>
      </c>
      <c r="M12" s="82" t="s">
        <v>41</v>
      </c>
      <c r="N12" s="77">
        <f t="shared" si="1"/>
        <v>0.02210175</v>
      </c>
    </row>
    <row r="13" s="2" customFormat="1" customHeight="1" spans="1:14">
      <c r="A13" s="23" t="s">
        <v>34</v>
      </c>
      <c r="B13" s="24" t="s">
        <v>35</v>
      </c>
      <c r="C13" s="23" t="s">
        <v>36</v>
      </c>
      <c r="D13" s="25" t="s">
        <v>96</v>
      </c>
      <c r="E13" s="26" t="s">
        <v>38</v>
      </c>
      <c r="F13" s="27" t="s">
        <v>47</v>
      </c>
      <c r="G13" s="28">
        <v>1578</v>
      </c>
      <c r="H13" s="29"/>
      <c r="I13" s="80">
        <v>1000</v>
      </c>
      <c r="J13" s="80" t="s">
        <v>48</v>
      </c>
      <c r="K13" s="81">
        <f t="shared" si="0"/>
        <v>6.5</v>
      </c>
      <c r="L13" s="81">
        <v>6.75</v>
      </c>
      <c r="M13" s="82" t="s">
        <v>41</v>
      </c>
      <c r="N13" s="77">
        <f t="shared" si="1"/>
        <v>0.02210175</v>
      </c>
    </row>
    <row r="14" s="2" customFormat="1" customHeight="1" spans="1:14">
      <c r="A14" s="30"/>
      <c r="B14" s="31"/>
      <c r="C14" s="30"/>
      <c r="D14" s="25"/>
      <c r="E14" s="32"/>
      <c r="F14" s="33"/>
      <c r="G14" s="34"/>
      <c r="H14" s="29">
        <v>30</v>
      </c>
      <c r="I14" s="80">
        <v>608</v>
      </c>
      <c r="J14" s="80" t="s">
        <v>49</v>
      </c>
      <c r="K14" s="81">
        <f t="shared" si="0"/>
        <v>3.952</v>
      </c>
      <c r="L14" s="81">
        <v>4.5</v>
      </c>
      <c r="M14" s="82" t="s">
        <v>41</v>
      </c>
      <c r="N14" s="77">
        <f t="shared" si="1"/>
        <v>0.02210175</v>
      </c>
    </row>
    <row r="15" s="2" customFormat="1" customHeight="1" spans="1:14">
      <c r="A15" s="23" t="s">
        <v>34</v>
      </c>
      <c r="B15" s="24" t="s">
        <v>35</v>
      </c>
      <c r="C15" s="23" t="s">
        <v>36</v>
      </c>
      <c r="D15" s="25" t="s">
        <v>96</v>
      </c>
      <c r="E15" s="26" t="s">
        <v>38</v>
      </c>
      <c r="F15" s="27" t="s">
        <v>50</v>
      </c>
      <c r="G15" s="28">
        <v>1069</v>
      </c>
      <c r="H15" s="29"/>
      <c r="I15" s="80">
        <v>1000</v>
      </c>
      <c r="J15" s="80" t="s">
        <v>51</v>
      </c>
      <c r="K15" s="81">
        <f t="shared" si="0"/>
        <v>6.5</v>
      </c>
      <c r="L15" s="81">
        <v>6.75</v>
      </c>
      <c r="M15" s="82" t="s">
        <v>41</v>
      </c>
      <c r="N15" s="77">
        <f t="shared" si="1"/>
        <v>0.02210175</v>
      </c>
    </row>
    <row r="16" s="2" customFormat="1" customHeight="1" spans="1:14">
      <c r="A16" s="30"/>
      <c r="B16" s="31"/>
      <c r="C16" s="30"/>
      <c r="D16" s="25"/>
      <c r="E16" s="32"/>
      <c r="F16" s="33"/>
      <c r="G16" s="34"/>
      <c r="H16" s="29">
        <v>30</v>
      </c>
      <c r="I16" s="80">
        <v>99</v>
      </c>
      <c r="J16" s="80" t="s">
        <v>52</v>
      </c>
      <c r="K16" s="81">
        <f t="shared" si="0"/>
        <v>0.6435</v>
      </c>
      <c r="L16" s="81">
        <v>1.29</v>
      </c>
      <c r="M16" s="82" t="s">
        <v>41</v>
      </c>
      <c r="N16" s="77">
        <f t="shared" si="1"/>
        <v>0.02210175</v>
      </c>
    </row>
    <row r="17" s="2" customFormat="1" customHeight="1" spans="1:14">
      <c r="A17" s="35" t="s">
        <v>34</v>
      </c>
      <c r="B17" s="36" t="s">
        <v>35</v>
      </c>
      <c r="C17" s="35" t="s">
        <v>36</v>
      </c>
      <c r="D17" s="25" t="s">
        <v>96</v>
      </c>
      <c r="E17" s="37" t="s">
        <v>53</v>
      </c>
      <c r="F17" s="38" t="s">
        <v>39</v>
      </c>
      <c r="G17" s="39">
        <v>1578</v>
      </c>
      <c r="H17" s="40"/>
      <c r="I17" s="83">
        <v>1000</v>
      </c>
      <c r="J17" s="83" t="s">
        <v>54</v>
      </c>
      <c r="K17" s="81">
        <f t="shared" si="0"/>
        <v>6.5</v>
      </c>
      <c r="L17" s="81">
        <v>6.75</v>
      </c>
      <c r="M17" s="82" t="s">
        <v>41</v>
      </c>
      <c r="N17" s="77">
        <f t="shared" si="1"/>
        <v>0.02210175</v>
      </c>
    </row>
    <row r="18" s="2" customFormat="1" customHeight="1" spans="1:14">
      <c r="A18" s="35"/>
      <c r="B18" s="36"/>
      <c r="C18" s="35"/>
      <c r="D18" s="25"/>
      <c r="E18" s="37"/>
      <c r="F18" s="38"/>
      <c r="G18" s="39"/>
      <c r="H18" s="40">
        <v>30</v>
      </c>
      <c r="I18" s="83">
        <v>608</v>
      </c>
      <c r="J18" s="83" t="s">
        <v>55</v>
      </c>
      <c r="K18" s="81">
        <f t="shared" si="0"/>
        <v>3.952</v>
      </c>
      <c r="L18" s="81">
        <v>4.5</v>
      </c>
      <c r="M18" s="82" t="s">
        <v>41</v>
      </c>
      <c r="N18" s="77">
        <f t="shared" si="1"/>
        <v>0.02210175</v>
      </c>
    </row>
    <row r="19" s="2" customFormat="1" customHeight="1" spans="1:14">
      <c r="A19" s="30" t="s">
        <v>34</v>
      </c>
      <c r="B19" s="31" t="s">
        <v>35</v>
      </c>
      <c r="C19" s="30" t="s">
        <v>36</v>
      </c>
      <c r="D19" s="25" t="s">
        <v>96</v>
      </c>
      <c r="E19" s="32" t="s">
        <v>53</v>
      </c>
      <c r="F19" s="33" t="s">
        <v>43</v>
      </c>
      <c r="G19" s="34">
        <v>2088</v>
      </c>
      <c r="H19" s="40"/>
      <c r="I19" s="83">
        <v>1000</v>
      </c>
      <c r="J19" s="84" t="s">
        <v>56</v>
      </c>
      <c r="K19" s="81">
        <f t="shared" si="0"/>
        <v>6.5</v>
      </c>
      <c r="L19" s="81">
        <v>6.75</v>
      </c>
      <c r="M19" s="82" t="s">
        <v>41</v>
      </c>
      <c r="N19" s="77">
        <f t="shared" si="1"/>
        <v>0.02210175</v>
      </c>
    </row>
    <row r="20" s="2" customFormat="1" customHeight="1" spans="1:14">
      <c r="A20" s="30"/>
      <c r="B20" s="31"/>
      <c r="C20" s="30"/>
      <c r="D20" s="25"/>
      <c r="E20" s="32"/>
      <c r="F20" s="33"/>
      <c r="G20" s="34"/>
      <c r="H20" s="40"/>
      <c r="I20" s="83">
        <v>1000</v>
      </c>
      <c r="J20" s="80" t="s">
        <v>57</v>
      </c>
      <c r="K20" s="81">
        <f t="shared" si="0"/>
        <v>6.5</v>
      </c>
      <c r="L20" s="81">
        <v>6.75</v>
      </c>
      <c r="M20" s="82" t="s">
        <v>41</v>
      </c>
      <c r="N20" s="77">
        <f t="shared" si="1"/>
        <v>0.02210175</v>
      </c>
    </row>
    <row r="21" s="2" customFormat="1" customHeight="1" spans="1:14">
      <c r="A21" s="41"/>
      <c r="B21" s="42"/>
      <c r="C21" s="41"/>
      <c r="D21" s="43"/>
      <c r="E21" s="44"/>
      <c r="F21" s="45"/>
      <c r="G21" s="46"/>
      <c r="H21" s="29">
        <v>30</v>
      </c>
      <c r="I21" s="80">
        <v>118</v>
      </c>
      <c r="J21" s="80" t="s">
        <v>58</v>
      </c>
      <c r="K21" s="81">
        <f t="shared" si="0"/>
        <v>0.767</v>
      </c>
      <c r="L21" s="81">
        <v>1.28</v>
      </c>
      <c r="M21" s="82" t="s">
        <v>41</v>
      </c>
      <c r="N21" s="77">
        <f t="shared" si="1"/>
        <v>0.02210175</v>
      </c>
    </row>
    <row r="22" s="2" customFormat="1" customHeight="1" spans="1:14">
      <c r="A22" s="23" t="s">
        <v>34</v>
      </c>
      <c r="B22" s="24" t="s">
        <v>35</v>
      </c>
      <c r="C22" s="23" t="s">
        <v>36</v>
      </c>
      <c r="D22" s="25" t="s">
        <v>96</v>
      </c>
      <c r="E22" s="26" t="s">
        <v>59</v>
      </c>
      <c r="F22" s="27" t="s">
        <v>47</v>
      </c>
      <c r="G22" s="28">
        <v>1578</v>
      </c>
      <c r="H22" s="29"/>
      <c r="I22" s="80">
        <v>1000</v>
      </c>
      <c r="J22" s="80" t="s">
        <v>60</v>
      </c>
      <c r="K22" s="81">
        <f t="shared" si="0"/>
        <v>6.5</v>
      </c>
      <c r="L22" s="81">
        <v>6.75</v>
      </c>
      <c r="M22" s="82" t="s">
        <v>41</v>
      </c>
      <c r="N22" s="77">
        <f t="shared" si="1"/>
        <v>0.02210175</v>
      </c>
    </row>
    <row r="23" s="2" customFormat="1" customHeight="1" spans="1:14">
      <c r="A23" s="30"/>
      <c r="B23" s="31"/>
      <c r="C23" s="30"/>
      <c r="D23" s="25"/>
      <c r="E23" s="32"/>
      <c r="F23" s="33"/>
      <c r="G23" s="34"/>
      <c r="H23" s="29">
        <v>30</v>
      </c>
      <c r="I23" s="80">
        <v>608</v>
      </c>
      <c r="J23" s="80" t="s">
        <v>61</v>
      </c>
      <c r="K23" s="81">
        <f t="shared" si="0"/>
        <v>3.952</v>
      </c>
      <c r="L23" s="81">
        <v>4.5</v>
      </c>
      <c r="M23" s="82" t="s">
        <v>41</v>
      </c>
      <c r="N23" s="77">
        <f t="shared" si="1"/>
        <v>0.02210175</v>
      </c>
    </row>
    <row r="24" s="2" customFormat="1" customHeight="1" spans="1:14">
      <c r="A24" s="23" t="s">
        <v>34</v>
      </c>
      <c r="B24" s="24" t="s">
        <v>35</v>
      </c>
      <c r="C24" s="23" t="s">
        <v>36</v>
      </c>
      <c r="D24" s="25" t="s">
        <v>96</v>
      </c>
      <c r="E24" s="26" t="s">
        <v>62</v>
      </c>
      <c r="F24" s="27" t="s">
        <v>50</v>
      </c>
      <c r="G24" s="28">
        <v>1069</v>
      </c>
      <c r="H24" s="29"/>
      <c r="I24" s="80">
        <v>1000</v>
      </c>
      <c r="J24" s="80" t="s">
        <v>63</v>
      </c>
      <c r="K24" s="81">
        <f t="shared" si="0"/>
        <v>6.5</v>
      </c>
      <c r="L24" s="81">
        <v>6.75</v>
      </c>
      <c r="M24" s="82" t="s">
        <v>41</v>
      </c>
      <c r="N24" s="77">
        <f t="shared" si="1"/>
        <v>0.02210175</v>
      </c>
    </row>
    <row r="25" s="2" customFormat="1" customHeight="1" spans="1:14">
      <c r="A25" s="30"/>
      <c r="B25" s="31"/>
      <c r="C25" s="30"/>
      <c r="D25" s="25"/>
      <c r="E25" s="32"/>
      <c r="F25" s="33"/>
      <c r="G25" s="34"/>
      <c r="H25" s="29">
        <v>30</v>
      </c>
      <c r="I25" s="80">
        <v>99</v>
      </c>
      <c r="J25" s="80" t="s">
        <v>64</v>
      </c>
      <c r="K25" s="81">
        <f t="shared" si="0"/>
        <v>0.6435</v>
      </c>
      <c r="L25" s="81">
        <v>1.29</v>
      </c>
      <c r="M25" s="82" t="s">
        <v>41</v>
      </c>
      <c r="N25" s="77">
        <f t="shared" si="1"/>
        <v>0.02210175</v>
      </c>
    </row>
    <row r="26" s="2" customFormat="1" customHeight="1" spans="1:14">
      <c r="A26" s="23" t="s">
        <v>34</v>
      </c>
      <c r="B26" s="24" t="s">
        <v>35</v>
      </c>
      <c r="C26" s="23" t="s">
        <v>36</v>
      </c>
      <c r="D26" s="25" t="s">
        <v>96</v>
      </c>
      <c r="E26" s="26" t="s">
        <v>65</v>
      </c>
      <c r="F26" s="27" t="s">
        <v>39</v>
      </c>
      <c r="G26" s="28">
        <v>2088</v>
      </c>
      <c r="H26" s="29"/>
      <c r="I26" s="80">
        <v>1000</v>
      </c>
      <c r="J26" s="80" t="s">
        <v>66</v>
      </c>
      <c r="K26" s="81">
        <f t="shared" si="0"/>
        <v>6.5</v>
      </c>
      <c r="L26" s="81">
        <v>6.75</v>
      </c>
      <c r="M26" s="82" t="s">
        <v>41</v>
      </c>
      <c r="N26" s="77">
        <f t="shared" si="1"/>
        <v>0.02210175</v>
      </c>
    </row>
    <row r="27" s="2" customFormat="1" customHeight="1" spans="1:14">
      <c r="A27" s="30"/>
      <c r="B27" s="31"/>
      <c r="C27" s="30"/>
      <c r="D27" s="25"/>
      <c r="E27" s="32"/>
      <c r="F27" s="33"/>
      <c r="G27" s="34"/>
      <c r="H27" s="29"/>
      <c r="I27" s="80">
        <v>1000</v>
      </c>
      <c r="J27" s="80" t="s">
        <v>67</v>
      </c>
      <c r="K27" s="81">
        <f t="shared" si="0"/>
        <v>6.5</v>
      </c>
      <c r="L27" s="81">
        <v>6.75</v>
      </c>
      <c r="M27" s="82" t="s">
        <v>41</v>
      </c>
      <c r="N27" s="77">
        <f t="shared" si="1"/>
        <v>0.02210175</v>
      </c>
    </row>
    <row r="28" s="2" customFormat="1" customHeight="1" spans="1:14">
      <c r="A28" s="30"/>
      <c r="B28" s="31"/>
      <c r="C28" s="30"/>
      <c r="D28" s="25"/>
      <c r="E28" s="32"/>
      <c r="F28" s="33"/>
      <c r="G28" s="34"/>
      <c r="H28" s="29">
        <v>30</v>
      </c>
      <c r="I28" s="80">
        <v>118</v>
      </c>
      <c r="J28" s="80" t="s">
        <v>68</v>
      </c>
      <c r="K28" s="81">
        <f t="shared" si="0"/>
        <v>0.767</v>
      </c>
      <c r="L28" s="81">
        <v>1.28</v>
      </c>
      <c r="M28" s="82" t="s">
        <v>41</v>
      </c>
      <c r="N28" s="77">
        <f t="shared" si="1"/>
        <v>0.02210175</v>
      </c>
    </row>
    <row r="29" s="2" customFormat="1" customHeight="1" spans="1:14">
      <c r="A29" s="23" t="s">
        <v>34</v>
      </c>
      <c r="B29" s="24" t="s">
        <v>35</v>
      </c>
      <c r="C29" s="23" t="s">
        <v>36</v>
      </c>
      <c r="D29" s="25" t="s">
        <v>96</v>
      </c>
      <c r="E29" s="26" t="s">
        <v>69</v>
      </c>
      <c r="F29" s="27" t="s">
        <v>43</v>
      </c>
      <c r="G29" s="28">
        <v>2602</v>
      </c>
      <c r="H29" s="29"/>
      <c r="I29" s="80">
        <v>1000</v>
      </c>
      <c r="J29" s="80" t="s">
        <v>70</v>
      </c>
      <c r="K29" s="81">
        <f t="shared" si="0"/>
        <v>6.5</v>
      </c>
      <c r="L29" s="81">
        <v>6.75</v>
      </c>
      <c r="M29" s="82" t="s">
        <v>41</v>
      </c>
      <c r="N29" s="77">
        <f t="shared" si="1"/>
        <v>0.02210175</v>
      </c>
    </row>
    <row r="30" s="2" customFormat="1" customHeight="1" spans="1:14">
      <c r="A30" s="30"/>
      <c r="B30" s="31"/>
      <c r="C30" s="30"/>
      <c r="D30" s="25"/>
      <c r="E30" s="32"/>
      <c r="F30" s="33"/>
      <c r="G30" s="34"/>
      <c r="H30" s="29"/>
      <c r="I30" s="80">
        <v>1000</v>
      </c>
      <c r="J30" s="80" t="s">
        <v>71</v>
      </c>
      <c r="K30" s="81">
        <f t="shared" si="0"/>
        <v>6.5</v>
      </c>
      <c r="L30" s="81">
        <v>6.75</v>
      </c>
      <c r="M30" s="82" t="s">
        <v>41</v>
      </c>
      <c r="N30" s="77">
        <f t="shared" si="1"/>
        <v>0.02210175</v>
      </c>
    </row>
    <row r="31" s="2" customFormat="1" customHeight="1" spans="1:14">
      <c r="A31" s="30"/>
      <c r="B31" s="31"/>
      <c r="C31" s="30"/>
      <c r="D31" s="25"/>
      <c r="E31" s="32"/>
      <c r="F31" s="33"/>
      <c r="G31" s="34"/>
      <c r="H31" s="29">
        <v>30</v>
      </c>
      <c r="I31" s="80">
        <v>632</v>
      </c>
      <c r="J31" s="80" t="s">
        <v>72</v>
      </c>
      <c r="K31" s="81">
        <f t="shared" si="0"/>
        <v>4.108</v>
      </c>
      <c r="L31" s="81">
        <v>4.6</v>
      </c>
      <c r="M31" s="82" t="s">
        <v>41</v>
      </c>
      <c r="N31" s="77">
        <f t="shared" si="1"/>
        <v>0.02210175</v>
      </c>
    </row>
    <row r="32" s="2" customFormat="1" customHeight="1" spans="1:14">
      <c r="A32" s="23" t="s">
        <v>34</v>
      </c>
      <c r="B32" s="24" t="s">
        <v>35</v>
      </c>
      <c r="C32" s="23" t="s">
        <v>36</v>
      </c>
      <c r="D32" s="25" t="s">
        <v>96</v>
      </c>
      <c r="E32" s="26" t="s">
        <v>73</v>
      </c>
      <c r="F32" s="27" t="s">
        <v>47</v>
      </c>
      <c r="G32" s="28">
        <v>2088</v>
      </c>
      <c r="H32" s="40"/>
      <c r="I32" s="80">
        <v>1000</v>
      </c>
      <c r="J32" s="83" t="s">
        <v>74</v>
      </c>
      <c r="K32" s="81">
        <f t="shared" si="0"/>
        <v>6.5</v>
      </c>
      <c r="L32" s="81">
        <v>6.75</v>
      </c>
      <c r="M32" s="82" t="s">
        <v>41</v>
      </c>
      <c r="N32" s="77">
        <f t="shared" si="1"/>
        <v>0.02210175</v>
      </c>
    </row>
    <row r="33" s="2" customFormat="1" customHeight="1" spans="1:14">
      <c r="A33" s="30"/>
      <c r="B33" s="31"/>
      <c r="C33" s="30"/>
      <c r="D33" s="25"/>
      <c r="E33" s="32"/>
      <c r="F33" s="33"/>
      <c r="G33" s="34"/>
      <c r="H33" s="40"/>
      <c r="I33" s="80">
        <v>1000</v>
      </c>
      <c r="J33" s="83" t="s">
        <v>75</v>
      </c>
      <c r="K33" s="81">
        <f t="shared" si="0"/>
        <v>6.5</v>
      </c>
      <c r="L33" s="81">
        <v>6.75</v>
      </c>
      <c r="M33" s="82" t="s">
        <v>41</v>
      </c>
      <c r="N33" s="77">
        <f t="shared" si="1"/>
        <v>0.02210175</v>
      </c>
    </row>
    <row r="34" s="2" customFormat="1" customHeight="1" spans="1:14">
      <c r="A34" s="41"/>
      <c r="B34" s="42"/>
      <c r="C34" s="41"/>
      <c r="D34" s="43"/>
      <c r="E34" s="44"/>
      <c r="F34" s="45"/>
      <c r="G34" s="46"/>
      <c r="H34" s="29">
        <v>30</v>
      </c>
      <c r="I34" s="80">
        <v>118</v>
      </c>
      <c r="J34" s="80" t="s">
        <v>76</v>
      </c>
      <c r="K34" s="81">
        <f t="shared" si="0"/>
        <v>0.767</v>
      </c>
      <c r="L34" s="81">
        <v>1.28</v>
      </c>
      <c r="M34" s="82" t="s">
        <v>41</v>
      </c>
      <c r="N34" s="77">
        <f t="shared" si="1"/>
        <v>0.02210175</v>
      </c>
    </row>
    <row r="35" s="2" customFormat="1" customHeight="1" spans="1:14">
      <c r="A35" s="23" t="s">
        <v>34</v>
      </c>
      <c r="B35" s="24" t="s">
        <v>35</v>
      </c>
      <c r="C35" s="23" t="s">
        <v>36</v>
      </c>
      <c r="D35" s="25" t="s">
        <v>96</v>
      </c>
      <c r="E35" s="26" t="s">
        <v>77</v>
      </c>
      <c r="F35" s="27" t="s">
        <v>50</v>
      </c>
      <c r="G35" s="28">
        <v>1578</v>
      </c>
      <c r="H35" s="40"/>
      <c r="I35" s="83">
        <v>1000</v>
      </c>
      <c r="J35" s="83" t="s">
        <v>78</v>
      </c>
      <c r="K35" s="81">
        <f t="shared" si="0"/>
        <v>6.5</v>
      </c>
      <c r="L35" s="85">
        <v>6.75</v>
      </c>
      <c r="M35" s="82" t="s">
        <v>41</v>
      </c>
      <c r="N35" s="77">
        <f t="shared" si="1"/>
        <v>0.02210175</v>
      </c>
    </row>
    <row r="36" s="2" customFormat="1" customHeight="1" spans="1:14">
      <c r="A36" s="41"/>
      <c r="B36" s="42"/>
      <c r="C36" s="41"/>
      <c r="D36" s="25"/>
      <c r="E36" s="44"/>
      <c r="F36" s="45"/>
      <c r="G36" s="46"/>
      <c r="H36" s="29">
        <v>30</v>
      </c>
      <c r="I36" s="80">
        <v>608</v>
      </c>
      <c r="J36" s="80" t="s">
        <v>79</v>
      </c>
      <c r="K36" s="81">
        <f t="shared" si="0"/>
        <v>3.952</v>
      </c>
      <c r="L36" s="81">
        <v>4.5</v>
      </c>
      <c r="M36" s="82" t="s">
        <v>41</v>
      </c>
      <c r="N36" s="77">
        <f t="shared" si="1"/>
        <v>0.02210175</v>
      </c>
    </row>
    <row r="37" s="2" customFormat="1" customHeight="1" spans="1:14">
      <c r="A37" s="23" t="s">
        <v>34</v>
      </c>
      <c r="B37" s="24" t="s">
        <v>80</v>
      </c>
      <c r="C37" s="23" t="s">
        <v>36</v>
      </c>
      <c r="D37" s="25" t="s">
        <v>96</v>
      </c>
      <c r="E37" s="47" t="s">
        <v>81</v>
      </c>
      <c r="F37" s="27" t="s">
        <v>39</v>
      </c>
      <c r="G37" s="28">
        <v>5244</v>
      </c>
      <c r="H37" s="40"/>
      <c r="I37" s="83">
        <v>3000</v>
      </c>
      <c r="J37" s="83" t="s">
        <v>82</v>
      </c>
      <c r="K37" s="85">
        <f t="shared" ref="K37:K45" si="2">I37*0.0026</f>
        <v>7.8</v>
      </c>
      <c r="L37" s="85">
        <v>8.3</v>
      </c>
      <c r="M37" s="82" t="s">
        <v>41</v>
      </c>
      <c r="N37" s="77">
        <f t="shared" si="1"/>
        <v>0.02210175</v>
      </c>
    </row>
    <row r="38" s="2" customFormat="1" customHeight="1" spans="1:14">
      <c r="A38" s="48"/>
      <c r="B38" s="49"/>
      <c r="C38" s="48"/>
      <c r="D38" s="25"/>
      <c r="E38" s="50"/>
      <c r="F38" s="51"/>
      <c r="G38" s="52"/>
      <c r="H38" s="40">
        <v>86</v>
      </c>
      <c r="I38" s="83">
        <v>2330</v>
      </c>
      <c r="J38" s="83" t="s">
        <v>83</v>
      </c>
      <c r="K38" s="85">
        <f t="shared" si="2"/>
        <v>6.058</v>
      </c>
      <c r="L38" s="85">
        <v>6.67</v>
      </c>
      <c r="M38" s="82" t="s">
        <v>41</v>
      </c>
      <c r="N38" s="77">
        <f t="shared" si="1"/>
        <v>0.02210175</v>
      </c>
    </row>
    <row r="39" s="2" customFormat="1" customHeight="1" spans="1:14">
      <c r="A39" s="23" t="s">
        <v>34</v>
      </c>
      <c r="B39" s="24" t="s">
        <v>80</v>
      </c>
      <c r="C39" s="23" t="s">
        <v>36</v>
      </c>
      <c r="D39" s="25" t="s">
        <v>96</v>
      </c>
      <c r="E39" s="47" t="s">
        <v>81</v>
      </c>
      <c r="F39" s="27" t="s">
        <v>43</v>
      </c>
      <c r="G39" s="28">
        <v>6778</v>
      </c>
      <c r="H39" s="29"/>
      <c r="I39" s="80">
        <v>3000</v>
      </c>
      <c r="J39" s="80" t="s">
        <v>84</v>
      </c>
      <c r="K39" s="85">
        <f t="shared" si="2"/>
        <v>7.8</v>
      </c>
      <c r="L39" s="85">
        <v>8.3</v>
      </c>
      <c r="M39" s="82" t="s">
        <v>41</v>
      </c>
      <c r="N39" s="77">
        <f t="shared" si="1"/>
        <v>0.02210175</v>
      </c>
    </row>
    <row r="40" s="2" customFormat="1" customHeight="1" spans="1:14">
      <c r="A40" s="30"/>
      <c r="B40" s="31"/>
      <c r="C40" s="30"/>
      <c r="D40" s="25"/>
      <c r="E40" s="53"/>
      <c r="F40" s="33"/>
      <c r="G40" s="34"/>
      <c r="H40" s="29"/>
      <c r="I40" s="80">
        <v>3000</v>
      </c>
      <c r="J40" s="80" t="s">
        <v>85</v>
      </c>
      <c r="K40" s="85">
        <f t="shared" si="2"/>
        <v>7.8</v>
      </c>
      <c r="L40" s="85">
        <v>8.3</v>
      </c>
      <c r="M40" s="82" t="s">
        <v>41</v>
      </c>
      <c r="N40" s="77">
        <f t="shared" si="1"/>
        <v>0.02210175</v>
      </c>
    </row>
    <row r="41" s="2" customFormat="1" customHeight="1" spans="1:15">
      <c r="A41" s="41"/>
      <c r="B41" s="42"/>
      <c r="C41" s="41"/>
      <c r="D41" s="43"/>
      <c r="E41" s="54"/>
      <c r="F41" s="45"/>
      <c r="G41" s="52"/>
      <c r="H41" s="29">
        <v>42</v>
      </c>
      <c r="I41" s="83">
        <v>820</v>
      </c>
      <c r="J41" s="80" t="s">
        <v>86</v>
      </c>
      <c r="K41" s="85">
        <f t="shared" si="2"/>
        <v>2.132</v>
      </c>
      <c r="L41" s="85">
        <v>2.61</v>
      </c>
      <c r="M41" s="82" t="s">
        <v>41</v>
      </c>
      <c r="N41" s="77">
        <f t="shared" si="1"/>
        <v>0.02210175</v>
      </c>
      <c r="O41" s="86"/>
    </row>
    <row r="42" s="2" customFormat="1" customHeight="1" spans="1:15">
      <c r="A42" s="23" t="s">
        <v>34</v>
      </c>
      <c r="B42" s="24" t="s">
        <v>80</v>
      </c>
      <c r="C42" s="23" t="s">
        <v>36</v>
      </c>
      <c r="D42" s="25" t="s">
        <v>96</v>
      </c>
      <c r="E42" s="47" t="s">
        <v>81</v>
      </c>
      <c r="F42" s="27" t="s">
        <v>47</v>
      </c>
      <c r="G42" s="28">
        <v>5244</v>
      </c>
      <c r="H42" s="29"/>
      <c r="I42" s="83">
        <v>3000</v>
      </c>
      <c r="J42" s="80" t="s">
        <v>87</v>
      </c>
      <c r="K42" s="85">
        <f t="shared" si="2"/>
        <v>7.8</v>
      </c>
      <c r="L42" s="85">
        <v>8.3</v>
      </c>
      <c r="M42" s="82" t="s">
        <v>41</v>
      </c>
      <c r="N42" s="77">
        <f t="shared" si="1"/>
        <v>0.02210175</v>
      </c>
      <c r="O42" s="86"/>
    </row>
    <row r="43" s="2" customFormat="1" customHeight="1" spans="1:15">
      <c r="A43" s="41"/>
      <c r="B43" s="42"/>
      <c r="C43" s="41"/>
      <c r="D43" s="25"/>
      <c r="E43" s="54"/>
      <c r="F43" s="45"/>
      <c r="G43" s="52"/>
      <c r="H43" s="29">
        <v>86</v>
      </c>
      <c r="I43" s="83">
        <v>2330</v>
      </c>
      <c r="J43" s="80" t="s">
        <v>88</v>
      </c>
      <c r="K43" s="85">
        <f t="shared" si="2"/>
        <v>6.058</v>
      </c>
      <c r="L43" s="85">
        <v>6.26</v>
      </c>
      <c r="M43" s="82" t="s">
        <v>41</v>
      </c>
      <c r="N43" s="77">
        <f t="shared" si="1"/>
        <v>0.02210175</v>
      </c>
      <c r="O43" s="86"/>
    </row>
    <row r="44" s="2" customFormat="1" customHeight="1" spans="1:15">
      <c r="A44" s="23" t="s">
        <v>34</v>
      </c>
      <c r="B44" s="24" t="s">
        <v>80</v>
      </c>
      <c r="C44" s="23" t="s">
        <v>36</v>
      </c>
      <c r="D44" s="25" t="s">
        <v>96</v>
      </c>
      <c r="E44" s="47" t="s">
        <v>81</v>
      </c>
      <c r="F44" s="27" t="s">
        <v>50</v>
      </c>
      <c r="G44" s="55">
        <v>3716</v>
      </c>
      <c r="H44" s="29"/>
      <c r="I44" s="71">
        <v>3000</v>
      </c>
      <c r="J44" s="87" t="s">
        <v>89</v>
      </c>
      <c r="K44" s="85">
        <f t="shared" si="2"/>
        <v>7.8</v>
      </c>
      <c r="L44" s="88">
        <v>8.3</v>
      </c>
      <c r="M44" s="82" t="s">
        <v>41</v>
      </c>
      <c r="N44" s="77">
        <f t="shared" si="1"/>
        <v>0.02210175</v>
      </c>
      <c r="O44" s="86"/>
    </row>
    <row r="45" s="2" customFormat="1" customHeight="1" spans="1:15">
      <c r="A45" s="30"/>
      <c r="B45" s="31"/>
      <c r="C45" s="30"/>
      <c r="D45" s="25"/>
      <c r="E45" s="53"/>
      <c r="F45" s="33"/>
      <c r="G45" s="56"/>
      <c r="H45" s="29">
        <v>129</v>
      </c>
      <c r="I45" s="71">
        <v>845</v>
      </c>
      <c r="J45" s="87" t="s">
        <v>90</v>
      </c>
      <c r="K45" s="85">
        <f t="shared" si="2"/>
        <v>2.197</v>
      </c>
      <c r="L45" s="88">
        <v>2.73</v>
      </c>
      <c r="M45" s="82" t="s">
        <v>41</v>
      </c>
      <c r="N45" s="77">
        <f t="shared" si="1"/>
        <v>0.02210175</v>
      </c>
      <c r="O45" s="86"/>
    </row>
    <row r="46" s="2" customFormat="1" customHeight="1" spans="1:15">
      <c r="A46" s="57" t="s">
        <v>91</v>
      </c>
      <c r="B46" s="58" t="s">
        <v>92</v>
      </c>
      <c r="C46" s="23" t="s">
        <v>36</v>
      </c>
      <c r="D46" s="25" t="s">
        <v>37</v>
      </c>
      <c r="E46" s="59"/>
      <c r="F46" s="60"/>
      <c r="G46" s="61">
        <v>41218</v>
      </c>
      <c r="H46" s="62">
        <f>I46-G46</f>
        <v>782</v>
      </c>
      <c r="I46" s="71">
        <v>42000</v>
      </c>
      <c r="J46" s="89" t="s">
        <v>93</v>
      </c>
      <c r="K46" s="88">
        <v>3.9</v>
      </c>
      <c r="L46" s="88">
        <v>4.25</v>
      </c>
      <c r="M46" s="90" t="s">
        <v>94</v>
      </c>
      <c r="N46" s="77">
        <f>0.31*0.23*0.15</f>
        <v>0.010695</v>
      </c>
      <c r="O46" s="86"/>
    </row>
    <row r="47" s="2" customFormat="1" customHeight="1" spans="1:15">
      <c r="A47" s="63"/>
      <c r="B47" s="64"/>
      <c r="C47" s="63"/>
      <c r="D47" s="63"/>
      <c r="E47" s="65"/>
      <c r="F47" s="66"/>
      <c r="G47" s="67"/>
      <c r="H47" s="62"/>
      <c r="I47" s="71"/>
      <c r="J47" s="71"/>
      <c r="K47" s="88"/>
      <c r="L47" s="88"/>
      <c r="M47" s="91"/>
      <c r="N47" s="77"/>
      <c r="O47" s="86"/>
    </row>
    <row r="48" s="2" customFormat="1" ht="19" customHeight="1" spans="1:15">
      <c r="A48" s="43"/>
      <c r="B48" s="68"/>
      <c r="C48" s="43"/>
      <c r="D48" s="43"/>
      <c r="E48" s="69"/>
      <c r="F48" s="70"/>
      <c r="G48" s="71"/>
      <c r="H48" s="62"/>
      <c r="I48" s="71">
        <f t="shared" ref="I48:L48" si="3">SUM(I8:I47)</f>
        <v>84667</v>
      </c>
      <c r="J48" s="71" t="s">
        <v>95</v>
      </c>
      <c r="K48" s="88">
        <f t="shared" si="3"/>
        <v>198.068</v>
      </c>
      <c r="L48" s="88">
        <f t="shared" si="3"/>
        <v>213.57</v>
      </c>
      <c r="M48" s="92"/>
      <c r="N48" s="77">
        <f>SUM(N8:N47)</f>
        <v>0.8505615</v>
      </c>
      <c r="O48" s="86"/>
    </row>
    <row r="49" s="1" customFormat="1" spans="8:12">
      <c r="H49" s="3"/>
      <c r="I49" s="93"/>
      <c r="J49" s="93"/>
      <c r="K49" s="4"/>
      <c r="L49" s="4"/>
    </row>
    <row r="51" s="1" customFormat="1" spans="8:12">
      <c r="H51" s="72"/>
      <c r="K51" s="4"/>
      <c r="L51" s="4"/>
    </row>
  </sheetData>
  <mergeCells count="115">
    <mergeCell ref="A1:M1"/>
    <mergeCell ref="A2:M2"/>
    <mergeCell ref="F3:G3"/>
    <mergeCell ref="A8:A9"/>
    <mergeCell ref="A10:A12"/>
    <mergeCell ref="A13:A14"/>
    <mergeCell ref="A15:A16"/>
    <mergeCell ref="A17:A18"/>
    <mergeCell ref="A19:A21"/>
    <mergeCell ref="A22:A23"/>
    <mergeCell ref="A24:A25"/>
    <mergeCell ref="A26:A28"/>
    <mergeCell ref="A29:A31"/>
    <mergeCell ref="A32:A34"/>
    <mergeCell ref="A35:A36"/>
    <mergeCell ref="A37:A38"/>
    <mergeCell ref="A39:A41"/>
    <mergeCell ref="A42:A43"/>
    <mergeCell ref="A44:A45"/>
    <mergeCell ref="B8:B9"/>
    <mergeCell ref="B10:B12"/>
    <mergeCell ref="B13:B14"/>
    <mergeCell ref="B15:B16"/>
    <mergeCell ref="B17:B18"/>
    <mergeCell ref="B19:B21"/>
    <mergeCell ref="B22:B23"/>
    <mergeCell ref="B24:B25"/>
    <mergeCell ref="B26:B28"/>
    <mergeCell ref="B29:B31"/>
    <mergeCell ref="B32:B34"/>
    <mergeCell ref="B35:B36"/>
    <mergeCell ref="B37:B38"/>
    <mergeCell ref="B39:B41"/>
    <mergeCell ref="B42:B43"/>
    <mergeCell ref="B44:B45"/>
    <mergeCell ref="C8:C9"/>
    <mergeCell ref="C10:C12"/>
    <mergeCell ref="C13:C14"/>
    <mergeCell ref="C15:C16"/>
    <mergeCell ref="C17:C18"/>
    <mergeCell ref="C19:C21"/>
    <mergeCell ref="C22:C23"/>
    <mergeCell ref="C24:C25"/>
    <mergeCell ref="C26:C28"/>
    <mergeCell ref="C29:C31"/>
    <mergeCell ref="C32:C34"/>
    <mergeCell ref="C35:C36"/>
    <mergeCell ref="C37:C38"/>
    <mergeCell ref="C39:C41"/>
    <mergeCell ref="C42:C43"/>
    <mergeCell ref="C44:C45"/>
    <mergeCell ref="D8:D9"/>
    <mergeCell ref="D10:D12"/>
    <mergeCell ref="D13:D14"/>
    <mergeCell ref="D15:D16"/>
    <mergeCell ref="D17:D18"/>
    <mergeCell ref="D19:D21"/>
    <mergeCell ref="D22:D23"/>
    <mergeCell ref="D24:D25"/>
    <mergeCell ref="D26:D28"/>
    <mergeCell ref="D29:D31"/>
    <mergeCell ref="D32:D34"/>
    <mergeCell ref="D35:D36"/>
    <mergeCell ref="D37:D38"/>
    <mergeCell ref="D39:D41"/>
    <mergeCell ref="D42:D43"/>
    <mergeCell ref="D44:D45"/>
    <mergeCell ref="E8:E9"/>
    <mergeCell ref="E10:E12"/>
    <mergeCell ref="E13:E14"/>
    <mergeCell ref="E15:E16"/>
    <mergeCell ref="E17:E18"/>
    <mergeCell ref="E19:E21"/>
    <mergeCell ref="E22:E23"/>
    <mergeCell ref="E24:E25"/>
    <mergeCell ref="E26:E28"/>
    <mergeCell ref="E29:E31"/>
    <mergeCell ref="E32:E34"/>
    <mergeCell ref="E35:E36"/>
    <mergeCell ref="E37:E38"/>
    <mergeCell ref="E39:E41"/>
    <mergeCell ref="E42:E43"/>
    <mergeCell ref="E44:E45"/>
    <mergeCell ref="F8:F9"/>
    <mergeCell ref="F10:F12"/>
    <mergeCell ref="F13:F14"/>
    <mergeCell ref="F15:F16"/>
    <mergeCell ref="F17:F18"/>
    <mergeCell ref="F19:F21"/>
    <mergeCell ref="F22:F23"/>
    <mergeCell ref="F24:F25"/>
    <mergeCell ref="F26:F28"/>
    <mergeCell ref="F29:F31"/>
    <mergeCell ref="F32:F34"/>
    <mergeCell ref="F35:F36"/>
    <mergeCell ref="F37:F38"/>
    <mergeCell ref="F39:F41"/>
    <mergeCell ref="F42:F43"/>
    <mergeCell ref="F44:F45"/>
    <mergeCell ref="G8:G9"/>
    <mergeCell ref="G10:G12"/>
    <mergeCell ref="G13:G14"/>
    <mergeCell ref="G15:G16"/>
    <mergeCell ref="G17:G18"/>
    <mergeCell ref="G19:G21"/>
    <mergeCell ref="G22:G23"/>
    <mergeCell ref="G24:G25"/>
    <mergeCell ref="G26:G28"/>
    <mergeCell ref="G29:G31"/>
    <mergeCell ref="G32:G34"/>
    <mergeCell ref="G35:G36"/>
    <mergeCell ref="G37:G38"/>
    <mergeCell ref="G39:G41"/>
    <mergeCell ref="G42:G43"/>
    <mergeCell ref="G44:G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2025-07-08T07:19:06Z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