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8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<sst xmlns="http://schemas.openxmlformats.org/spreadsheetml/2006/main" count="147" uniqueCount="84">
  <si>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</si>
  <si>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</si>
  <si>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</si>
  <si>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</si>
  <si>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</si>
  <si>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</si>
  <si>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</si>
  <si>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</si>
  <si>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</si>
  <si>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</si>
  <si>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</si>
  <si>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</si>
  <si>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</si>
  <si>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</si>
  <si>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</si>
  <si>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</si>
  <si>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</si>
  <si>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</si>
  <si>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</si>
  <si>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</si>
  <si>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</si>
  <si>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</si>
  <si>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</si>
  <si>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</si>
  <si>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</si>
  <si>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</si>
  <si>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</si>
  <si>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</si>
  <si>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</si>
  <si>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</si>
  <si>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</si>
  <si>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</si>
  <si>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P25060657               </t>
  </si>
  <si>
    <t xml:space="preserve">ZY95145U _CSSH15008360A </t>
  </si>
  <si>
    <t xml:space="preserve">ZY95145U        </t>
  </si>
  <si>
    <t xml:space="preserve">S25060255 </t>
  </si>
  <si>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褐灰色</t>
    </r>
    <r>
      <rPr>
        <sz val="10"/>
        <rFont val="Calibri"/>
        <charset val="134"/>
      </rPr>
      <t xml:space="preserve">Taupe      </t>
    </r>
    <r>
      <rPr>
        <sz val="10"/>
        <rFont val="宋体"/>
        <charset val="134"/>
      </rPr>
      <t>腰封</t>
    </r>
  </si>
  <si>
    <t>S</t>
  </si>
  <si>
    <t>1/36</t>
  </si>
  <si>
    <t>705*165*205</t>
  </si>
  <si>
    <t>2/36</t>
  </si>
  <si>
    <t>3/36</t>
  </si>
  <si>
    <t>4/36</t>
  </si>
  <si>
    <t>5/36</t>
  </si>
  <si>
    <t>6/36</t>
  </si>
  <si>
    <t>7/36</t>
  </si>
  <si>
    <t>8/36</t>
  </si>
  <si>
    <t>9/36</t>
  </si>
  <si>
    <t>10/36</t>
  </si>
  <si>
    <t>11/36</t>
  </si>
  <si>
    <t xml:space="preserve"> 褐灰色Taupe      腰封</t>
  </si>
  <si>
    <t>M</t>
  </si>
  <si>
    <t>12/36</t>
  </si>
  <si>
    <t>13/36</t>
  </si>
  <si>
    <t>14/36</t>
  </si>
  <si>
    <t>15/36</t>
  </si>
  <si>
    <t>16/36</t>
  </si>
  <si>
    <t>17/36</t>
  </si>
  <si>
    <t>18/36</t>
  </si>
  <si>
    <t>19/36</t>
  </si>
  <si>
    <t>20/36</t>
  </si>
  <si>
    <t>21/36</t>
  </si>
  <si>
    <t>22/36</t>
  </si>
  <si>
    <t>XL</t>
  </si>
  <si>
    <t>23/36</t>
  </si>
  <si>
    <t>24/36</t>
  </si>
  <si>
    <t>25/36</t>
  </si>
  <si>
    <t>26/36</t>
  </si>
  <si>
    <r>
      <rPr>
        <sz val="10"/>
        <rFont val="宋体"/>
        <charset val="134"/>
      </rPr>
      <t>尺码条</t>
    </r>
    <r>
      <rPr>
        <sz val="10"/>
        <rFont val="Calibri"/>
        <charset val="134"/>
      </rPr>
      <t xml:space="preserve">    </t>
    </r>
  </si>
  <si>
    <t>27/36</t>
  </si>
  <si>
    <t>705*165*190</t>
  </si>
  <si>
    <t>28/36</t>
  </si>
  <si>
    <t>29/36</t>
  </si>
  <si>
    <t>30/36</t>
  </si>
  <si>
    <t>31/36</t>
  </si>
  <si>
    <t>32/36</t>
  </si>
  <si>
    <t>33/36</t>
  </si>
  <si>
    <t>34/36</t>
  </si>
  <si>
    <t>35/36</t>
  </si>
  <si>
    <t>36/36</t>
  </si>
  <si>
    <t>透明圆贴</t>
  </si>
  <si>
    <t>1/1</t>
  </si>
  <si>
    <t>402*390*215</t>
  </si>
  <si>
    <t>37箱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</si>
</sst>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  <numFmt numFmtId="180" formatCode="0.000_ "/>
  </numFmts>
  <fonts count="43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0"/>
      <color rgb="FF000000"/>
      <name val="Calibri"/>
      <charset val="134"/>
    </font>
    <font>
      <b/>
      <sz val="10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7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4" xfId="52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179" fontId="13" fillId="2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2" fillId="2" borderId="5" xfId="52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179" fontId="13" fillId="2" borderId="5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 wrapText="1"/>
    </xf>
    <xf numFmtId="0" fontId="12" fillId="2" borderId="5" xfId="52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/>
    </xf>
    <xf numFmtId="0" fontId="11" fillId="3" borderId="4" xfId="0" applyFont="1" applyFill="1" applyBorder="1" applyAlignment="1">
      <alignment horizontal="center" vertical="center" wrapText="1"/>
    </xf>
    <xf numFmtId="0" fontId="15" fillId="3" borderId="4" xfId="52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179" fontId="13" fillId="3" borderId="3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 wrapText="1"/>
    </xf>
    <xf numFmtId="0" fontId="12" fillId="0" borderId="4" xfId="52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/>
    </xf>
    <xf numFmtId="179" fontId="13" fillId="0" borderId="3" xfId="0" applyNumberFormat="1" applyFont="1" applyFill="1" applyBorder="1" applyAlignment="1">
      <alignment vertical="center"/>
    </xf>
    <xf numFmtId="0" fontId="14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0" fontId="12" fillId="0" borderId="3" xfId="52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177" fontId="16" fillId="0" borderId="0" xfId="0" applyNumberFormat="1" applyFont="1" applyAlignment="1">
      <alignment horizontal="center" vertical="center"/>
    </xf>
    <xf numFmtId="176" fontId="9" fillId="0" borderId="7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180" fontId="17" fillId="0" borderId="8" xfId="0" applyNumberFormat="1" applyFont="1" applyBorder="1" applyAlignment="1">
      <alignment horizontal="center" vertical="center" wrapText="1"/>
    </xf>
    <xf numFmtId="176" fontId="17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177" fontId="12" fillId="2" borderId="4" xfId="52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177" fontId="12" fillId="2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49" fontId="12" fillId="3" borderId="4" xfId="0" applyNumberFormat="1" applyFont="1" applyFill="1" applyBorder="1" applyAlignment="1">
      <alignment horizontal="center" vertical="center"/>
    </xf>
    <xf numFmtId="177" fontId="12" fillId="3" borderId="3" xfId="52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177" fontId="12" fillId="0" borderId="3" xfId="52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2" fillId="0" borderId="3" xfId="52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28575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9"/>
  <sheetViews>
    <sheetView tabSelected="1" workbookViewId="0">
      <selection activeCell="O37" sqref="O37"/>
    </sheetView>
  </sheetViews>
  <sheetFormatPr defaultColWidth="18" defaultRowHeight="15"/>
  <cols>
    <col min="1" max="1" width="9.125" style="1" customWidth="1"/>
    <col min="2" max="2" width="21.625" style="1" customWidth="1"/>
    <col min="3" max="3" width="9.25" style="1" customWidth="1"/>
    <col min="4" max="4" width="10.75" style="1" customWidth="1"/>
    <col min="5" max="5" width="20.375" style="1" customWidth="1"/>
    <col min="6" max="6" width="5.5" style="1" customWidth="1"/>
    <col min="7" max="7" width="8.875" style="1" customWidth="1"/>
    <col min="8" max="8" width="7.625" style="3" customWidth="1"/>
    <col min="9" max="9" width="8.26666666666667" style="1" customWidth="1"/>
    <col min="10" max="10" width="9.875" style="1" customWidth="1"/>
    <col min="11" max="11" width="7.36666666666667" style="4" customWidth="1"/>
    <col min="12" max="12" width="10.0916666666667" style="4" customWidth="1"/>
    <col min="13" max="13" width="11.75" style="1" customWidth="1"/>
    <col min="14" max="14" width="8.125" style="1" customWidth="1"/>
    <col min="15" max="16384" width="18" style="1"/>
  </cols>
  <sheetData>
    <row r="1" s="1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64"/>
      <c r="J1" s="64"/>
      <c r="K1" s="6"/>
      <c r="L1" s="6"/>
      <c r="M1" s="6"/>
    </row>
    <row r="2" s="1" customFormat="1" ht="25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15.75" spans="5:12">
      <c r="E3" s="8" t="s">
        <v>2</v>
      </c>
      <c r="F3" s="9">
        <v>45826</v>
      </c>
      <c r="G3" s="9"/>
      <c r="H3" s="10"/>
      <c r="I3" s="63"/>
      <c r="J3" s="63"/>
      <c r="K3" s="4"/>
      <c r="L3" s="4"/>
    </row>
    <row r="4" s="1" customFormat="1" ht="19.5" customHeight="1" spans="5:12">
      <c r="E4" s="8" t="s">
        <v>3</v>
      </c>
      <c r="F4" s="11"/>
      <c r="G4" s="12"/>
      <c r="H4" s="3"/>
      <c r="K4" s="4"/>
      <c r="L4" s="65"/>
    </row>
    <row r="5" s="1" customFormat="1" hidden="1" spans="2:12">
      <c r="B5" s="13"/>
      <c r="H5" s="3"/>
      <c r="K5" s="4"/>
      <c r="L5" s="4"/>
    </row>
    <row r="6" s="2" customFormat="1" ht="38.25" spans="1:14">
      <c r="A6" s="14" t="s">
        <v>4</v>
      </c>
      <c r="B6" s="15" t="s">
        <v>5</v>
      </c>
      <c r="C6" s="15" t="s">
        <v>6</v>
      </c>
      <c r="D6" s="15" t="s">
        <v>7</v>
      </c>
      <c r="E6" s="16" t="s">
        <v>8</v>
      </c>
      <c r="F6" s="16" t="s">
        <v>9</v>
      </c>
      <c r="G6" s="17" t="s">
        <v>10</v>
      </c>
      <c r="H6" s="17" t="s">
        <v>11</v>
      </c>
      <c r="I6" s="66" t="s">
        <v>12</v>
      </c>
      <c r="J6" s="21" t="s">
        <v>13</v>
      </c>
      <c r="K6" s="67" t="s">
        <v>14</v>
      </c>
      <c r="L6" s="67" t="s">
        <v>15</v>
      </c>
      <c r="M6" s="15" t="s">
        <v>16</v>
      </c>
      <c r="N6" s="68" t="s">
        <v>17</v>
      </c>
    </row>
    <row r="7" s="2" customFormat="1" ht="32.25" customHeight="1" spans="1:14">
      <c r="A7" s="14" t="s">
        <v>18</v>
      </c>
      <c r="B7" s="18" t="s">
        <v>19</v>
      </c>
      <c r="C7" s="19" t="s">
        <v>20</v>
      </c>
      <c r="D7" s="20" t="s">
        <v>21</v>
      </c>
      <c r="E7" s="21" t="s">
        <v>22</v>
      </c>
      <c r="F7" s="21" t="s">
        <v>23</v>
      </c>
      <c r="G7" s="17" t="s">
        <v>24</v>
      </c>
      <c r="H7" s="17" t="s">
        <v>25</v>
      </c>
      <c r="I7" s="69" t="s">
        <v>26</v>
      </c>
      <c r="J7" s="70" t="s">
        <v>27</v>
      </c>
      <c r="K7" s="67" t="s">
        <v>28</v>
      </c>
      <c r="L7" s="67" t="s">
        <v>29</v>
      </c>
      <c r="M7" s="15" t="s">
        <v>30</v>
      </c>
      <c r="N7" s="68" t="s">
        <v>31</v>
      </c>
    </row>
    <row r="8" s="2" customFormat="1" customHeight="1" spans="1:14">
      <c r="A8" s="22" t="s">
        <v>32</v>
      </c>
      <c r="B8" s="23" t="s">
        <v>33</v>
      </c>
      <c r="C8" s="22" t="s">
        <v>34</v>
      </c>
      <c r="D8" s="24" t="s">
        <v>35</v>
      </c>
      <c r="E8" s="25" t="s">
        <v>36</v>
      </c>
      <c r="F8" s="26" t="s">
        <v>37</v>
      </c>
      <c r="G8" s="27">
        <v>10502</v>
      </c>
      <c r="H8" s="28"/>
      <c r="I8" s="71">
        <v>1000</v>
      </c>
      <c r="J8" s="71" t="s">
        <v>38</v>
      </c>
      <c r="K8" s="72">
        <f>I8*0.006765</f>
        <v>6.765</v>
      </c>
      <c r="L8" s="72">
        <f>K8+1</f>
        <v>7.765</v>
      </c>
      <c r="M8" s="73" t="s">
        <v>39</v>
      </c>
      <c r="N8" s="68">
        <f>0.705*0.165*0.205</f>
        <v>0.023846625</v>
      </c>
    </row>
    <row r="9" s="2" customFormat="1" customHeight="1" spans="1:14">
      <c r="A9" s="29"/>
      <c r="B9" s="30"/>
      <c r="C9" s="29"/>
      <c r="D9" s="31"/>
      <c r="E9" s="32"/>
      <c r="F9" s="33"/>
      <c r="G9" s="34"/>
      <c r="H9" s="28"/>
      <c r="I9" s="71">
        <v>1000</v>
      </c>
      <c r="J9" s="71" t="s">
        <v>40</v>
      </c>
      <c r="K9" s="72">
        <f t="shared" ref="K9:K41" si="0">I9*0.006765</f>
        <v>6.765</v>
      </c>
      <c r="L9" s="72">
        <f t="shared" ref="L9:L54" si="1">K9+1</f>
        <v>7.765</v>
      </c>
      <c r="M9" s="73" t="s">
        <v>39</v>
      </c>
      <c r="N9" s="68">
        <f t="shared" ref="N9:N18" si="2">0.705*0.165*0.205</f>
        <v>0.023846625</v>
      </c>
    </row>
    <row r="10" s="2" customFormat="1" customHeight="1" spans="1:14">
      <c r="A10" s="29"/>
      <c r="B10" s="30"/>
      <c r="C10" s="29"/>
      <c r="D10" s="31"/>
      <c r="E10" s="32"/>
      <c r="F10" s="33"/>
      <c r="G10" s="34"/>
      <c r="H10" s="28"/>
      <c r="I10" s="71">
        <v>1000</v>
      </c>
      <c r="J10" s="71" t="s">
        <v>41</v>
      </c>
      <c r="K10" s="72">
        <f t="shared" si="0"/>
        <v>6.765</v>
      </c>
      <c r="L10" s="72">
        <f t="shared" si="1"/>
        <v>7.765</v>
      </c>
      <c r="M10" s="73" t="s">
        <v>39</v>
      </c>
      <c r="N10" s="68">
        <f t="shared" si="2"/>
        <v>0.023846625</v>
      </c>
    </row>
    <row r="11" s="2" customFormat="1" customHeight="1" spans="1:14">
      <c r="A11" s="29"/>
      <c r="B11" s="30"/>
      <c r="C11" s="29"/>
      <c r="D11" s="31"/>
      <c r="E11" s="32"/>
      <c r="F11" s="33"/>
      <c r="G11" s="34"/>
      <c r="H11" s="28"/>
      <c r="I11" s="71">
        <v>1000</v>
      </c>
      <c r="J11" s="71" t="s">
        <v>42</v>
      </c>
      <c r="K11" s="72">
        <f t="shared" si="0"/>
        <v>6.765</v>
      </c>
      <c r="L11" s="72">
        <f t="shared" si="1"/>
        <v>7.765</v>
      </c>
      <c r="M11" s="73" t="s">
        <v>39</v>
      </c>
      <c r="N11" s="68">
        <f t="shared" si="2"/>
        <v>0.023846625</v>
      </c>
    </row>
    <row r="12" s="2" customFormat="1" customHeight="1" spans="1:14">
      <c r="A12" s="29"/>
      <c r="B12" s="30"/>
      <c r="C12" s="29"/>
      <c r="D12" s="31"/>
      <c r="E12" s="32"/>
      <c r="F12" s="33"/>
      <c r="G12" s="34"/>
      <c r="H12" s="28"/>
      <c r="I12" s="71">
        <v>1000</v>
      </c>
      <c r="J12" s="71" t="s">
        <v>43</v>
      </c>
      <c r="K12" s="72">
        <f t="shared" si="0"/>
        <v>6.765</v>
      </c>
      <c r="L12" s="72">
        <f t="shared" si="1"/>
        <v>7.765</v>
      </c>
      <c r="M12" s="73" t="s">
        <v>39</v>
      </c>
      <c r="N12" s="68">
        <f t="shared" si="2"/>
        <v>0.023846625</v>
      </c>
    </row>
    <row r="13" s="2" customFormat="1" customHeight="1" spans="1:14">
      <c r="A13" s="29"/>
      <c r="B13" s="30"/>
      <c r="C13" s="29"/>
      <c r="D13" s="31"/>
      <c r="E13" s="32"/>
      <c r="F13" s="33"/>
      <c r="G13" s="34"/>
      <c r="H13" s="28"/>
      <c r="I13" s="71">
        <v>1000</v>
      </c>
      <c r="J13" s="71" t="s">
        <v>44</v>
      </c>
      <c r="K13" s="72">
        <f t="shared" si="0"/>
        <v>6.765</v>
      </c>
      <c r="L13" s="72">
        <f t="shared" si="1"/>
        <v>7.765</v>
      </c>
      <c r="M13" s="73" t="s">
        <v>39</v>
      </c>
      <c r="N13" s="68">
        <f t="shared" si="2"/>
        <v>0.023846625</v>
      </c>
    </row>
    <row r="14" s="2" customFormat="1" customHeight="1" spans="1:14">
      <c r="A14" s="29"/>
      <c r="B14" s="30"/>
      <c r="C14" s="29"/>
      <c r="D14" s="31"/>
      <c r="E14" s="32"/>
      <c r="F14" s="33"/>
      <c r="G14" s="34"/>
      <c r="H14" s="28"/>
      <c r="I14" s="71">
        <v>1000</v>
      </c>
      <c r="J14" s="71" t="s">
        <v>45</v>
      </c>
      <c r="K14" s="72">
        <f t="shared" si="0"/>
        <v>6.765</v>
      </c>
      <c r="L14" s="72">
        <f t="shared" si="1"/>
        <v>7.765</v>
      </c>
      <c r="M14" s="73" t="s">
        <v>39</v>
      </c>
      <c r="N14" s="68">
        <f t="shared" si="2"/>
        <v>0.023846625</v>
      </c>
    </row>
    <row r="15" s="2" customFormat="1" customHeight="1" spans="1:14">
      <c r="A15" s="29"/>
      <c r="B15" s="30"/>
      <c r="C15" s="29"/>
      <c r="D15" s="31"/>
      <c r="E15" s="32"/>
      <c r="F15" s="33"/>
      <c r="G15" s="34"/>
      <c r="H15" s="28"/>
      <c r="I15" s="71">
        <v>1000</v>
      </c>
      <c r="J15" s="71" t="s">
        <v>46</v>
      </c>
      <c r="K15" s="72">
        <f t="shared" si="0"/>
        <v>6.765</v>
      </c>
      <c r="L15" s="72">
        <f t="shared" si="1"/>
        <v>7.765</v>
      </c>
      <c r="M15" s="73" t="s">
        <v>39</v>
      </c>
      <c r="N15" s="68">
        <f t="shared" si="2"/>
        <v>0.023846625</v>
      </c>
    </row>
    <row r="16" s="2" customFormat="1" customHeight="1" spans="1:14">
      <c r="A16" s="29"/>
      <c r="B16" s="30"/>
      <c r="C16" s="29"/>
      <c r="D16" s="31"/>
      <c r="E16" s="32"/>
      <c r="F16" s="33"/>
      <c r="G16" s="34"/>
      <c r="H16" s="28"/>
      <c r="I16" s="71">
        <v>1000</v>
      </c>
      <c r="J16" s="71" t="s">
        <v>47</v>
      </c>
      <c r="K16" s="72">
        <f t="shared" si="0"/>
        <v>6.765</v>
      </c>
      <c r="L16" s="72">
        <f t="shared" si="1"/>
        <v>7.765</v>
      </c>
      <c r="M16" s="73" t="s">
        <v>39</v>
      </c>
      <c r="N16" s="68">
        <f t="shared" si="2"/>
        <v>0.023846625</v>
      </c>
    </row>
    <row r="17" s="2" customFormat="1" customHeight="1" spans="1:14">
      <c r="A17" s="29"/>
      <c r="B17" s="30"/>
      <c r="C17" s="29"/>
      <c r="D17" s="31"/>
      <c r="E17" s="32"/>
      <c r="F17" s="33"/>
      <c r="G17" s="34"/>
      <c r="H17" s="28"/>
      <c r="I17" s="71">
        <v>1000</v>
      </c>
      <c r="J17" s="71" t="s">
        <v>48</v>
      </c>
      <c r="K17" s="72">
        <f t="shared" si="0"/>
        <v>6.765</v>
      </c>
      <c r="L17" s="72">
        <f t="shared" si="1"/>
        <v>7.765</v>
      </c>
      <c r="M17" s="73" t="s">
        <v>39</v>
      </c>
      <c r="N17" s="68">
        <f t="shared" si="2"/>
        <v>0.023846625</v>
      </c>
    </row>
    <row r="18" s="2" customFormat="1" customHeight="1" spans="1:14">
      <c r="A18" s="29"/>
      <c r="B18" s="30"/>
      <c r="C18" s="29"/>
      <c r="D18" s="31"/>
      <c r="E18" s="32"/>
      <c r="F18" s="33"/>
      <c r="G18" s="34"/>
      <c r="H18" s="28">
        <v>100</v>
      </c>
      <c r="I18" s="71">
        <v>602</v>
      </c>
      <c r="J18" s="71" t="s">
        <v>49</v>
      </c>
      <c r="K18" s="72">
        <f t="shared" si="0"/>
        <v>4.07253</v>
      </c>
      <c r="L18" s="72">
        <f t="shared" si="1"/>
        <v>5.07253</v>
      </c>
      <c r="M18" s="73" t="s">
        <v>39</v>
      </c>
      <c r="N18" s="68">
        <f t="shared" si="2"/>
        <v>0.023846625</v>
      </c>
    </row>
    <row r="19" s="2" customFormat="1" customHeight="1" spans="1:14">
      <c r="A19" s="22" t="s">
        <v>32</v>
      </c>
      <c r="B19" s="23" t="s">
        <v>33</v>
      </c>
      <c r="C19" s="22" t="s">
        <v>34</v>
      </c>
      <c r="D19" s="24" t="s">
        <v>35</v>
      </c>
      <c r="E19" s="25" t="s">
        <v>50</v>
      </c>
      <c r="F19" s="26" t="s">
        <v>51</v>
      </c>
      <c r="G19" s="27">
        <v>10682</v>
      </c>
      <c r="H19" s="28"/>
      <c r="I19" s="71">
        <v>1000</v>
      </c>
      <c r="J19" s="71" t="s">
        <v>52</v>
      </c>
      <c r="K19" s="72">
        <f t="shared" si="0"/>
        <v>6.765</v>
      </c>
      <c r="L19" s="72">
        <f t="shared" si="1"/>
        <v>7.765</v>
      </c>
      <c r="M19" s="73" t="s">
        <v>39</v>
      </c>
      <c r="N19" s="68">
        <f t="shared" ref="N19:N28" si="3">0.705*0.165*0.205</f>
        <v>0.023846625</v>
      </c>
    </row>
    <row r="20" s="2" customFormat="1" customHeight="1" spans="1:14">
      <c r="A20" s="29"/>
      <c r="B20" s="30"/>
      <c r="C20" s="29"/>
      <c r="D20" s="31"/>
      <c r="E20" s="32"/>
      <c r="F20" s="33"/>
      <c r="G20" s="34"/>
      <c r="H20" s="28"/>
      <c r="I20" s="71">
        <v>1000</v>
      </c>
      <c r="J20" s="71" t="s">
        <v>53</v>
      </c>
      <c r="K20" s="72">
        <f t="shared" si="0"/>
        <v>6.765</v>
      </c>
      <c r="L20" s="72">
        <f t="shared" si="1"/>
        <v>7.765</v>
      </c>
      <c r="M20" s="73" t="s">
        <v>39</v>
      </c>
      <c r="N20" s="68">
        <f t="shared" si="3"/>
        <v>0.023846625</v>
      </c>
    </row>
    <row r="21" s="2" customFormat="1" customHeight="1" spans="1:14">
      <c r="A21" s="29"/>
      <c r="B21" s="30"/>
      <c r="C21" s="29"/>
      <c r="D21" s="31"/>
      <c r="E21" s="32"/>
      <c r="F21" s="33"/>
      <c r="G21" s="34"/>
      <c r="H21" s="28"/>
      <c r="I21" s="71">
        <v>1000</v>
      </c>
      <c r="J21" s="71" t="s">
        <v>54</v>
      </c>
      <c r="K21" s="72">
        <f t="shared" si="0"/>
        <v>6.765</v>
      </c>
      <c r="L21" s="72">
        <f t="shared" si="1"/>
        <v>7.765</v>
      </c>
      <c r="M21" s="73" t="s">
        <v>39</v>
      </c>
      <c r="N21" s="68">
        <f t="shared" si="3"/>
        <v>0.023846625</v>
      </c>
    </row>
    <row r="22" s="2" customFormat="1" customHeight="1" spans="1:14">
      <c r="A22" s="29"/>
      <c r="B22" s="30"/>
      <c r="C22" s="29"/>
      <c r="D22" s="31"/>
      <c r="E22" s="32"/>
      <c r="F22" s="33"/>
      <c r="G22" s="34"/>
      <c r="H22" s="28"/>
      <c r="I22" s="71">
        <v>1000</v>
      </c>
      <c r="J22" s="71" t="s">
        <v>55</v>
      </c>
      <c r="K22" s="72">
        <f t="shared" si="0"/>
        <v>6.765</v>
      </c>
      <c r="L22" s="72">
        <f t="shared" si="1"/>
        <v>7.765</v>
      </c>
      <c r="M22" s="73" t="s">
        <v>39</v>
      </c>
      <c r="N22" s="68">
        <f t="shared" si="3"/>
        <v>0.023846625</v>
      </c>
    </row>
    <row r="23" s="2" customFormat="1" customHeight="1" spans="1:14">
      <c r="A23" s="29"/>
      <c r="B23" s="30"/>
      <c r="C23" s="29"/>
      <c r="D23" s="31"/>
      <c r="E23" s="32"/>
      <c r="F23" s="33"/>
      <c r="G23" s="34"/>
      <c r="H23" s="28"/>
      <c r="I23" s="71">
        <v>1000</v>
      </c>
      <c r="J23" s="71" t="s">
        <v>56</v>
      </c>
      <c r="K23" s="72">
        <f t="shared" si="0"/>
        <v>6.765</v>
      </c>
      <c r="L23" s="72">
        <f t="shared" si="1"/>
        <v>7.765</v>
      </c>
      <c r="M23" s="73" t="s">
        <v>39</v>
      </c>
      <c r="N23" s="68">
        <f t="shared" si="3"/>
        <v>0.023846625</v>
      </c>
    </row>
    <row r="24" s="2" customFormat="1" customHeight="1" spans="1:14">
      <c r="A24" s="29"/>
      <c r="B24" s="30"/>
      <c r="C24" s="29"/>
      <c r="D24" s="31"/>
      <c r="E24" s="32"/>
      <c r="F24" s="33"/>
      <c r="G24" s="34"/>
      <c r="H24" s="28"/>
      <c r="I24" s="71">
        <v>1000</v>
      </c>
      <c r="J24" s="71" t="s">
        <v>57</v>
      </c>
      <c r="K24" s="72">
        <f t="shared" si="0"/>
        <v>6.765</v>
      </c>
      <c r="L24" s="72">
        <f t="shared" si="1"/>
        <v>7.765</v>
      </c>
      <c r="M24" s="73" t="s">
        <v>39</v>
      </c>
      <c r="N24" s="68">
        <f t="shared" si="3"/>
        <v>0.023846625</v>
      </c>
    </row>
    <row r="25" s="2" customFormat="1" customHeight="1" spans="1:14">
      <c r="A25" s="29"/>
      <c r="B25" s="30"/>
      <c r="C25" s="29"/>
      <c r="D25" s="31"/>
      <c r="E25" s="32"/>
      <c r="F25" s="33"/>
      <c r="G25" s="34"/>
      <c r="H25" s="28"/>
      <c r="I25" s="71">
        <v>1000</v>
      </c>
      <c r="J25" s="71" t="s">
        <v>58</v>
      </c>
      <c r="K25" s="72">
        <f t="shared" si="0"/>
        <v>6.765</v>
      </c>
      <c r="L25" s="72">
        <f t="shared" si="1"/>
        <v>7.765</v>
      </c>
      <c r="M25" s="73" t="s">
        <v>39</v>
      </c>
      <c r="N25" s="68">
        <f t="shared" si="3"/>
        <v>0.023846625</v>
      </c>
    </row>
    <row r="26" s="2" customFormat="1" customHeight="1" spans="1:14">
      <c r="A26" s="29"/>
      <c r="B26" s="30"/>
      <c r="C26" s="29"/>
      <c r="D26" s="31"/>
      <c r="E26" s="32"/>
      <c r="F26" s="33"/>
      <c r="G26" s="34"/>
      <c r="H26" s="28"/>
      <c r="I26" s="71">
        <v>1000</v>
      </c>
      <c r="J26" s="71" t="s">
        <v>59</v>
      </c>
      <c r="K26" s="72">
        <f t="shared" si="0"/>
        <v>6.765</v>
      </c>
      <c r="L26" s="72">
        <f t="shared" si="1"/>
        <v>7.765</v>
      </c>
      <c r="M26" s="73" t="s">
        <v>39</v>
      </c>
      <c r="N26" s="68">
        <f t="shared" si="3"/>
        <v>0.023846625</v>
      </c>
    </row>
    <row r="27" s="2" customFormat="1" customHeight="1" spans="1:14">
      <c r="A27" s="29"/>
      <c r="B27" s="30"/>
      <c r="C27" s="29"/>
      <c r="D27" s="31"/>
      <c r="E27" s="32"/>
      <c r="F27" s="33"/>
      <c r="G27" s="34"/>
      <c r="H27" s="28"/>
      <c r="I27" s="71">
        <v>1000</v>
      </c>
      <c r="J27" s="71" t="s">
        <v>60</v>
      </c>
      <c r="K27" s="72">
        <f t="shared" si="0"/>
        <v>6.765</v>
      </c>
      <c r="L27" s="72">
        <f t="shared" si="1"/>
        <v>7.765</v>
      </c>
      <c r="M27" s="73" t="s">
        <v>39</v>
      </c>
      <c r="N27" s="68">
        <f t="shared" si="3"/>
        <v>0.023846625</v>
      </c>
    </row>
    <row r="28" s="2" customFormat="1" customHeight="1" spans="1:14">
      <c r="A28" s="29"/>
      <c r="B28" s="30"/>
      <c r="C28" s="29"/>
      <c r="D28" s="31"/>
      <c r="E28" s="32"/>
      <c r="F28" s="33"/>
      <c r="G28" s="34"/>
      <c r="H28" s="28"/>
      <c r="I28" s="71">
        <v>1000</v>
      </c>
      <c r="J28" s="71" t="s">
        <v>61</v>
      </c>
      <c r="K28" s="72">
        <f t="shared" si="0"/>
        <v>6.765</v>
      </c>
      <c r="L28" s="72">
        <f t="shared" si="1"/>
        <v>7.765</v>
      </c>
      <c r="M28" s="73" t="s">
        <v>39</v>
      </c>
      <c r="N28" s="68">
        <f t="shared" si="3"/>
        <v>0.023846625</v>
      </c>
    </row>
    <row r="29" s="2" customFormat="1" customHeight="1" spans="1:14">
      <c r="A29" s="29"/>
      <c r="B29" s="30"/>
      <c r="C29" s="29"/>
      <c r="D29" s="31"/>
      <c r="E29" s="32"/>
      <c r="F29" s="33"/>
      <c r="G29" s="34"/>
      <c r="H29" s="28">
        <v>100</v>
      </c>
      <c r="I29" s="71">
        <v>782</v>
      </c>
      <c r="J29" s="71" t="s">
        <v>62</v>
      </c>
      <c r="K29" s="72">
        <f t="shared" si="0"/>
        <v>5.29023</v>
      </c>
      <c r="L29" s="72">
        <f t="shared" si="1"/>
        <v>6.29023</v>
      </c>
      <c r="M29" s="73" t="s">
        <v>39</v>
      </c>
      <c r="N29" s="68">
        <f>0.705*0.165*0.205</f>
        <v>0.023846625</v>
      </c>
    </row>
    <row r="30" s="2" customFormat="1" customHeight="1" spans="1:14">
      <c r="A30" s="22" t="s">
        <v>32</v>
      </c>
      <c r="B30" s="23" t="s">
        <v>33</v>
      </c>
      <c r="C30" s="22" t="s">
        <v>34</v>
      </c>
      <c r="D30" s="24" t="s">
        <v>35</v>
      </c>
      <c r="E30" s="25" t="s">
        <v>50</v>
      </c>
      <c r="F30" s="26" t="s">
        <v>63</v>
      </c>
      <c r="G30" s="27">
        <v>3580</v>
      </c>
      <c r="H30" s="28"/>
      <c r="I30" s="71">
        <v>1000</v>
      </c>
      <c r="J30" s="71" t="s">
        <v>64</v>
      </c>
      <c r="K30" s="72">
        <f>I30*0.006765</f>
        <v>6.765</v>
      </c>
      <c r="L30" s="72">
        <f>K30+1</f>
        <v>7.765</v>
      </c>
      <c r="M30" s="73" t="s">
        <v>39</v>
      </c>
      <c r="N30" s="68">
        <f>0.705*0.165*0.205</f>
        <v>0.023846625</v>
      </c>
    </row>
    <row r="31" s="2" customFormat="1" customHeight="1" spans="1:14">
      <c r="A31" s="29"/>
      <c r="B31" s="30"/>
      <c r="C31" s="29"/>
      <c r="D31" s="31"/>
      <c r="E31" s="32"/>
      <c r="F31" s="33"/>
      <c r="G31" s="34"/>
      <c r="H31" s="28"/>
      <c r="I31" s="71">
        <v>1000</v>
      </c>
      <c r="J31" s="71" t="s">
        <v>65</v>
      </c>
      <c r="K31" s="72">
        <f>I31*0.006765</f>
        <v>6.765</v>
      </c>
      <c r="L31" s="72">
        <f>K31+1</f>
        <v>7.765</v>
      </c>
      <c r="M31" s="73" t="s">
        <v>39</v>
      </c>
      <c r="N31" s="68">
        <f>0.705*0.165*0.205</f>
        <v>0.023846625</v>
      </c>
    </row>
    <row r="32" s="2" customFormat="1" customHeight="1" spans="1:14">
      <c r="A32" s="29"/>
      <c r="B32" s="30"/>
      <c r="C32" s="29"/>
      <c r="D32" s="31"/>
      <c r="E32" s="32"/>
      <c r="F32" s="33"/>
      <c r="G32" s="34"/>
      <c r="H32" s="28"/>
      <c r="I32" s="71">
        <v>1000</v>
      </c>
      <c r="J32" s="71" t="s">
        <v>66</v>
      </c>
      <c r="K32" s="72">
        <f>I32*0.006765</f>
        <v>6.765</v>
      </c>
      <c r="L32" s="72">
        <f>K32+1</f>
        <v>7.765</v>
      </c>
      <c r="M32" s="73" t="s">
        <v>39</v>
      </c>
      <c r="N32" s="68">
        <f>0.705*0.165*0.205</f>
        <v>0.023846625</v>
      </c>
    </row>
    <row r="33" s="2" customFormat="1" customHeight="1" spans="1:14">
      <c r="A33" s="29"/>
      <c r="B33" s="30"/>
      <c r="C33" s="29"/>
      <c r="D33" s="31"/>
      <c r="E33" s="32"/>
      <c r="F33" s="33"/>
      <c r="G33" s="34"/>
      <c r="H33" s="28">
        <v>100</v>
      </c>
      <c r="I33" s="71">
        <v>680</v>
      </c>
      <c r="J33" s="71" t="s">
        <v>67</v>
      </c>
      <c r="K33" s="72">
        <f>I33*0.006765</f>
        <v>4.6002</v>
      </c>
      <c r="L33" s="72">
        <f>K33+1</f>
        <v>5.6002</v>
      </c>
      <c r="M33" s="73" t="s">
        <v>39</v>
      </c>
      <c r="N33" s="68">
        <f>0.705*0.165*0.205</f>
        <v>0.023846625</v>
      </c>
    </row>
    <row r="34" s="2" customFormat="1" customHeight="1" spans="1:14">
      <c r="A34" s="22" t="s">
        <v>32</v>
      </c>
      <c r="B34" s="23" t="s">
        <v>33</v>
      </c>
      <c r="C34" s="22" t="s">
        <v>34</v>
      </c>
      <c r="D34" s="24" t="s">
        <v>35</v>
      </c>
      <c r="E34" s="35" t="s">
        <v>68</v>
      </c>
      <c r="F34" s="26" t="s">
        <v>37</v>
      </c>
      <c r="G34" s="27">
        <v>10502</v>
      </c>
      <c r="H34" s="36"/>
      <c r="I34" s="74">
        <v>3000</v>
      </c>
      <c r="J34" s="74" t="s">
        <v>69</v>
      </c>
      <c r="K34" s="75">
        <f>I34*0.002441</f>
        <v>7.323</v>
      </c>
      <c r="L34" s="72">
        <f>K34+1</f>
        <v>8.323</v>
      </c>
      <c r="M34" s="73" t="s">
        <v>70</v>
      </c>
      <c r="N34" s="68">
        <f t="shared" ref="N30:N46" si="4">0.705*0.165*0.19</f>
        <v>0.02210175</v>
      </c>
    </row>
    <row r="35" s="2" customFormat="1" customHeight="1" spans="1:14">
      <c r="A35" s="29"/>
      <c r="B35" s="30"/>
      <c r="C35" s="29"/>
      <c r="D35" s="31"/>
      <c r="E35" s="37"/>
      <c r="F35" s="33"/>
      <c r="G35" s="34"/>
      <c r="H35" s="36"/>
      <c r="I35" s="74">
        <v>3000</v>
      </c>
      <c r="J35" s="74" t="s">
        <v>71</v>
      </c>
      <c r="K35" s="75">
        <f t="shared" ref="K35:K46" si="5">I35*0.002441</f>
        <v>7.323</v>
      </c>
      <c r="L35" s="72">
        <f>K35+1</f>
        <v>8.323</v>
      </c>
      <c r="M35" s="73" t="s">
        <v>70</v>
      </c>
      <c r="N35" s="68">
        <f t="shared" si="4"/>
        <v>0.02210175</v>
      </c>
    </row>
    <row r="36" s="2" customFormat="1" customHeight="1" spans="1:14">
      <c r="A36" s="29"/>
      <c r="B36" s="30"/>
      <c r="C36" s="29"/>
      <c r="D36" s="31"/>
      <c r="E36" s="37"/>
      <c r="F36" s="33"/>
      <c r="G36" s="34"/>
      <c r="H36" s="36"/>
      <c r="I36" s="74">
        <v>3000</v>
      </c>
      <c r="J36" s="74" t="s">
        <v>72</v>
      </c>
      <c r="K36" s="75">
        <f t="shared" si="5"/>
        <v>7.323</v>
      </c>
      <c r="L36" s="72">
        <f>K36+1</f>
        <v>8.323</v>
      </c>
      <c r="M36" s="73" t="s">
        <v>70</v>
      </c>
      <c r="N36" s="68">
        <f t="shared" si="4"/>
        <v>0.02210175</v>
      </c>
    </row>
    <row r="37" s="2" customFormat="1" customHeight="1" spans="1:14">
      <c r="A37" s="29"/>
      <c r="B37" s="30"/>
      <c r="C37" s="29"/>
      <c r="D37" s="38"/>
      <c r="E37" s="39"/>
      <c r="F37" s="40"/>
      <c r="G37" s="34"/>
      <c r="H37" s="36">
        <v>100</v>
      </c>
      <c r="I37" s="74">
        <v>1602</v>
      </c>
      <c r="J37" s="74" t="s">
        <v>73</v>
      </c>
      <c r="K37" s="75">
        <f t="shared" si="5"/>
        <v>3.910482</v>
      </c>
      <c r="L37" s="72">
        <f>K37+1</f>
        <v>4.910482</v>
      </c>
      <c r="M37" s="73" t="s">
        <v>70</v>
      </c>
      <c r="N37" s="68">
        <f t="shared" si="4"/>
        <v>0.02210175</v>
      </c>
    </row>
    <row r="38" s="2" customFormat="1" customHeight="1" spans="1:14">
      <c r="A38" s="22" t="s">
        <v>32</v>
      </c>
      <c r="B38" s="23" t="s">
        <v>33</v>
      </c>
      <c r="C38" s="22" t="s">
        <v>34</v>
      </c>
      <c r="D38" s="24" t="s">
        <v>35</v>
      </c>
      <c r="E38" s="35" t="s">
        <v>68</v>
      </c>
      <c r="F38" s="26" t="s">
        <v>51</v>
      </c>
      <c r="G38" s="27">
        <v>10682</v>
      </c>
      <c r="H38" s="28"/>
      <c r="I38" s="71">
        <v>3000</v>
      </c>
      <c r="J38" s="71" t="s">
        <v>74</v>
      </c>
      <c r="K38" s="75">
        <f t="shared" si="5"/>
        <v>7.323</v>
      </c>
      <c r="L38" s="72">
        <f>K38+1</f>
        <v>8.323</v>
      </c>
      <c r="M38" s="73" t="s">
        <v>70</v>
      </c>
      <c r="N38" s="68">
        <f t="shared" si="4"/>
        <v>0.02210175</v>
      </c>
    </row>
    <row r="39" s="2" customFormat="1" customHeight="1" spans="1:14">
      <c r="A39" s="29"/>
      <c r="B39" s="30"/>
      <c r="C39" s="29"/>
      <c r="D39" s="31"/>
      <c r="E39" s="37"/>
      <c r="F39" s="33"/>
      <c r="G39" s="34"/>
      <c r="H39" s="28"/>
      <c r="I39" s="71">
        <v>3000</v>
      </c>
      <c r="J39" s="71" t="s">
        <v>75</v>
      </c>
      <c r="K39" s="75">
        <f t="shared" si="5"/>
        <v>7.323</v>
      </c>
      <c r="L39" s="72">
        <f>K39+1</f>
        <v>8.323</v>
      </c>
      <c r="M39" s="73" t="s">
        <v>70</v>
      </c>
      <c r="N39" s="68">
        <f t="shared" si="4"/>
        <v>0.02210175</v>
      </c>
    </row>
    <row r="40" s="2" customFormat="1" customHeight="1" spans="1:14">
      <c r="A40" s="29"/>
      <c r="B40" s="30"/>
      <c r="C40" s="29"/>
      <c r="D40" s="31"/>
      <c r="E40" s="37"/>
      <c r="F40" s="33"/>
      <c r="G40" s="34"/>
      <c r="H40" s="28"/>
      <c r="I40" s="71">
        <v>3000</v>
      </c>
      <c r="J40" s="71" t="s">
        <v>76</v>
      </c>
      <c r="K40" s="75">
        <f t="shared" si="5"/>
        <v>7.323</v>
      </c>
      <c r="L40" s="72">
        <f>K40+1</f>
        <v>8.323</v>
      </c>
      <c r="M40" s="73" t="s">
        <v>70</v>
      </c>
      <c r="N40" s="68">
        <f t="shared" si="4"/>
        <v>0.02210175</v>
      </c>
    </row>
    <row r="41" s="2" customFormat="1" customHeight="1" spans="1:15">
      <c r="A41" s="41"/>
      <c r="B41" s="42"/>
      <c r="C41" s="41"/>
      <c r="D41" s="43"/>
      <c r="E41" s="44"/>
      <c r="F41" s="45"/>
      <c r="G41" s="34"/>
      <c r="H41" s="28">
        <v>100</v>
      </c>
      <c r="I41" s="74">
        <v>1782</v>
      </c>
      <c r="J41" s="71" t="s">
        <v>77</v>
      </c>
      <c r="K41" s="75">
        <f t="shared" si="5"/>
        <v>4.349862</v>
      </c>
      <c r="L41" s="72">
        <f>K41+1</f>
        <v>5.349862</v>
      </c>
      <c r="M41" s="73" t="s">
        <v>70</v>
      </c>
      <c r="N41" s="68">
        <f t="shared" si="4"/>
        <v>0.02210175</v>
      </c>
      <c r="O41" s="76"/>
    </row>
    <row r="42" s="2" customFormat="1" customHeight="1" spans="1:15">
      <c r="A42" s="22" t="s">
        <v>32</v>
      </c>
      <c r="B42" s="23" t="s">
        <v>33</v>
      </c>
      <c r="C42" s="22" t="s">
        <v>34</v>
      </c>
      <c r="D42" s="24" t="s">
        <v>35</v>
      </c>
      <c r="E42" s="35" t="s">
        <v>68</v>
      </c>
      <c r="F42" s="26" t="s">
        <v>63</v>
      </c>
      <c r="G42" s="27">
        <v>3580</v>
      </c>
      <c r="H42" s="28"/>
      <c r="I42" s="62">
        <v>3000</v>
      </c>
      <c r="J42" s="77" t="s">
        <v>78</v>
      </c>
      <c r="K42" s="75">
        <f>I42*0.002441</f>
        <v>7.323</v>
      </c>
      <c r="L42" s="72">
        <f>K42+1</f>
        <v>8.323</v>
      </c>
      <c r="M42" s="73" t="s">
        <v>70</v>
      </c>
      <c r="N42" s="68">
        <f>0.705*0.165*0.19</f>
        <v>0.02210175</v>
      </c>
      <c r="O42" s="76"/>
    </row>
    <row r="43" s="2" customFormat="1" customHeight="1" spans="1:15">
      <c r="A43" s="29"/>
      <c r="B43" s="30"/>
      <c r="C43" s="29"/>
      <c r="D43" s="31"/>
      <c r="E43" s="37"/>
      <c r="F43" s="33"/>
      <c r="G43" s="34"/>
      <c r="H43" s="28">
        <v>100</v>
      </c>
      <c r="I43" s="62">
        <v>680</v>
      </c>
      <c r="J43" s="77" t="s">
        <v>79</v>
      </c>
      <c r="K43" s="75">
        <f>I43*0.002441</f>
        <v>1.65988</v>
      </c>
      <c r="L43" s="72">
        <f>K43+1</f>
        <v>2.65988</v>
      </c>
      <c r="M43" s="73" t="s">
        <v>70</v>
      </c>
      <c r="N43" s="68">
        <f>0.705*0.165*0.19</f>
        <v>0.02210175</v>
      </c>
      <c r="O43" s="76"/>
    </row>
    <row r="44" s="2" customFormat="1" customHeight="1" spans="1:15">
      <c r="A44" s="46" t="s">
        <v>32</v>
      </c>
      <c r="B44" s="47" t="s">
        <v>80</v>
      </c>
      <c r="C44" s="46" t="s">
        <v>34</v>
      </c>
      <c r="D44" s="46" t="s">
        <v>35</v>
      </c>
      <c r="E44" s="48"/>
      <c r="F44" s="49"/>
      <c r="G44" s="50">
        <v>244110</v>
      </c>
      <c r="H44" s="51">
        <v>2290</v>
      </c>
      <c r="I44" s="78">
        <v>246400</v>
      </c>
      <c r="J44" s="79" t="s">
        <v>81</v>
      </c>
      <c r="K44" s="80">
        <v>24</v>
      </c>
      <c r="L44" s="80">
        <v>25</v>
      </c>
      <c r="M44" s="81" t="s">
        <v>82</v>
      </c>
      <c r="N44" s="68">
        <f>0.402*0.39*0.215</f>
        <v>0.0337077</v>
      </c>
      <c r="O44" s="76"/>
    </row>
    <row r="45" s="2" customFormat="1" customHeight="1" spans="1:15">
      <c r="A45" s="52"/>
      <c r="B45" s="53"/>
      <c r="C45" s="52"/>
      <c r="D45" s="52"/>
      <c r="E45" s="54"/>
      <c r="F45" s="55"/>
      <c r="G45" s="56"/>
      <c r="H45" s="57"/>
      <c r="I45" s="62"/>
      <c r="J45" s="62"/>
      <c r="K45" s="82"/>
      <c r="L45" s="82"/>
      <c r="M45" s="83"/>
      <c r="N45" s="68"/>
      <c r="O45" s="76"/>
    </row>
    <row r="46" s="2" customFormat="1" ht="19" customHeight="1" spans="1:15">
      <c r="A46" s="58"/>
      <c r="B46" s="59"/>
      <c r="C46" s="58"/>
      <c r="D46" s="58"/>
      <c r="E46" s="60"/>
      <c r="F46" s="61"/>
      <c r="G46" s="62"/>
      <c r="H46" s="57"/>
      <c r="I46" s="62">
        <f>SUM(I8:I44)</f>
        <v>296528</v>
      </c>
      <c r="J46" s="84" t="s">
        <v>83</v>
      </c>
      <c r="K46" s="82">
        <f>SUM(K8:K44)</f>
        <v>254.739184</v>
      </c>
      <c r="L46" s="82">
        <f>SUM(L8:L44)</f>
        <v>291.739184</v>
      </c>
      <c r="M46" s="85"/>
      <c r="N46" s="68">
        <f>SUM(N8:N44)</f>
        <v>0.87473745</v>
      </c>
      <c r="O46" s="76"/>
    </row>
    <row r="47" s="1" customFormat="1" spans="8:12">
      <c r="H47" s="3"/>
      <c r="I47" s="86"/>
      <c r="J47" s="86"/>
      <c r="K47" s="4"/>
      <c r="L47" s="4"/>
    </row>
    <row r="49" s="1" customFormat="1" spans="8:12">
      <c r="H49" s="63"/>
      <c r="K49" s="4"/>
      <c r="L49" s="4"/>
    </row>
  </sheetData>
  <mergeCells count="45">
    <mergeCell ref="A1:M1"/>
    <mergeCell ref="A2:M2"/>
    <mergeCell ref="F3:G3"/>
    <mergeCell ref="A8:A18"/>
    <mergeCell ref="A19:A29"/>
    <mergeCell ref="A30:A33"/>
    <mergeCell ref="A34:A37"/>
    <mergeCell ref="A38:A41"/>
    <mergeCell ref="A42:A43"/>
    <mergeCell ref="B8:B18"/>
    <mergeCell ref="B19:B29"/>
    <mergeCell ref="B30:B33"/>
    <mergeCell ref="B34:B37"/>
    <mergeCell ref="B38:B41"/>
    <mergeCell ref="B42:B43"/>
    <mergeCell ref="C8:C18"/>
    <mergeCell ref="C19:C29"/>
    <mergeCell ref="C30:C33"/>
    <mergeCell ref="C34:C37"/>
    <mergeCell ref="C38:C41"/>
    <mergeCell ref="C42:C43"/>
    <mergeCell ref="D8:D18"/>
    <mergeCell ref="D19:D29"/>
    <mergeCell ref="D30:D33"/>
    <mergeCell ref="D34:D37"/>
    <mergeCell ref="D38:D41"/>
    <mergeCell ref="D42:D43"/>
    <mergeCell ref="E8:E18"/>
    <mergeCell ref="E19:E29"/>
    <mergeCell ref="E30:E33"/>
    <mergeCell ref="E34:E37"/>
    <mergeCell ref="E38:E41"/>
    <mergeCell ref="E42:E43"/>
    <mergeCell ref="F8:F18"/>
    <mergeCell ref="F19:F29"/>
    <mergeCell ref="F30:F33"/>
    <mergeCell ref="F34:F37"/>
    <mergeCell ref="F38:F41"/>
    <mergeCell ref="F42:F43"/>
    <mergeCell ref="G8:G18"/>
    <mergeCell ref="G19:G29"/>
    <mergeCell ref="G30:G33"/>
    <mergeCell ref="G34:G37"/>
    <mergeCell ref="G38:G41"/>
    <mergeCell ref="G42:G43"/>
  </mergeCells>
  <pageMargins left="0.00347222222222222" right="0.00347222222222222" top="0.00347222222222222" bottom="0.00347222222222222" header="0.5" footer="0.5"/>
  <pageSetup paperSize="8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2025-06-18T11:12:20Z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