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送货单" sheetId="11" r:id="rId1"/>
  </sheets>
  <externalReferences>
    <externalReference r:id="rId2"/>
  </externalReferences>
  <definedNames>
    <definedName name="Ext">[1]LUT!$G$2</definedName>
    <definedName name="Gender">[1]LUT!$I$1:$BI$1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<sst xmlns="http://schemas.openxmlformats.org/spreadsheetml/2006/main" count="210" uniqueCount="117">
  <si>
    <t>Relay Packaging Group ( Global )</t>
  </si>
  <si>
    <t>（Packaging Delivery List）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</si>
  <si>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</si>
  <si>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t>车牌：</t>
  </si>
  <si>
    <t>U1SN15/17757692064</t>
  </si>
  <si>
    <t xml:space="preserve">ORDER NR </t>
  </si>
  <si>
    <t>Item Code</t>
  </si>
  <si>
    <t xml:space="preserve">ARTICLE </t>
  </si>
  <si>
    <t>Style number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</si>
  <si>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</si>
  <si>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</si>
  <si>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</si>
  <si>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</si>
  <si>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</si>
  <si>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</si>
  <si>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</si>
  <si>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</si>
  <si>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</si>
  <si>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CBM</t>
  </si>
  <si>
    <r>
      <rPr>
        <b/>
        <sz val="10"/>
        <rFont val="宋体"/>
        <charset val="134"/>
      </rPr>
      <t>订单号</t>
    </r>
  </si>
  <si>
    <t>产品型号</t>
  </si>
  <si>
    <r>
      <rPr>
        <b/>
        <sz val="10"/>
        <rFont val="宋体"/>
        <charset val="134"/>
      </rPr>
      <t>款号</t>
    </r>
  </si>
  <si>
    <t>客户订单号</t>
  </si>
  <si>
    <r>
      <rPr>
        <b/>
        <sz val="10"/>
        <rFont val="宋体"/>
        <charset val="134"/>
      </rPr>
      <t>颜色</t>
    </r>
  </si>
  <si>
    <r>
      <rPr>
        <b/>
        <sz val="10"/>
        <rFont val="宋体"/>
        <charset val="134"/>
      </rPr>
      <t>尺码</t>
    </r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</si>
  <si>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</si>
  <si>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</si>
  <si>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t>实发数量</t>
  </si>
  <si>
    <t>总箱数</t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</si>
  <si>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</si>
  <si>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</si>
  <si>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</si>
  <si>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>体积</t>
  </si>
  <si>
    <t xml:space="preserve">P25060657               </t>
  </si>
  <si>
    <t xml:space="preserve">ZY95145U _CSSH15008360A       </t>
  </si>
  <si>
    <t xml:space="preserve">ZY95145U        </t>
  </si>
  <si>
    <t xml:space="preserve">S25060255 </t>
  </si>
  <si>
    <t xml:space="preserve"> 褐灰色Taupe      腰封</t>
  </si>
  <si>
    <t>L</t>
  </si>
  <si>
    <t>1/64</t>
  </si>
  <si>
    <t>705*165*205</t>
  </si>
  <si>
    <t>2/64</t>
  </si>
  <si>
    <t>3/64</t>
  </si>
  <si>
    <t>4/64</t>
  </si>
  <si>
    <t>5/64</t>
  </si>
  <si>
    <t>6/64</t>
  </si>
  <si>
    <t>7/64</t>
  </si>
  <si>
    <t xml:space="preserve">CSSH15008360B &amp;Black       </t>
  </si>
  <si>
    <r>
      <rPr>
        <sz val="10"/>
        <rFont val="宋体"/>
        <charset val="134"/>
      </rPr>
      <t>黑色</t>
    </r>
    <r>
      <rPr>
        <sz val="10"/>
        <rFont val="Calibri"/>
        <charset val="134"/>
      </rPr>
      <t xml:space="preserve">Black       </t>
    </r>
    <r>
      <rPr>
        <sz val="10"/>
        <rFont val="宋体"/>
        <charset val="134"/>
      </rPr>
      <t>腰封</t>
    </r>
  </si>
  <si>
    <t>8/64</t>
  </si>
  <si>
    <t>9/64</t>
  </si>
  <si>
    <t>10/64</t>
  </si>
  <si>
    <t>11/64</t>
  </si>
  <si>
    <t>12/64</t>
  </si>
  <si>
    <t>13/64</t>
  </si>
  <si>
    <t>14/64</t>
  </si>
  <si>
    <t>15/64</t>
  </si>
  <si>
    <t>16/64</t>
  </si>
  <si>
    <t>17/64</t>
  </si>
  <si>
    <t>18/64</t>
  </si>
  <si>
    <t xml:space="preserve">CSSH15008360D &amp;Gib sea      </t>
  </si>
  <si>
    <r>
      <rPr>
        <sz val="10"/>
        <color rgb="FF000000"/>
        <rFont val="Calibri"/>
        <charset val="134"/>
      </rPr>
      <t xml:space="preserve">Gib sea  </t>
    </r>
    <r>
      <rPr>
        <sz val="10"/>
        <color rgb="FF000000"/>
        <rFont val="宋体"/>
        <charset val="134"/>
      </rPr>
      <t>海蓝色</t>
    </r>
    <r>
      <rPr>
        <sz val="10"/>
        <color rgb="FF000000"/>
        <rFont val="Calibri"/>
        <charset val="134"/>
      </rPr>
      <t xml:space="preserve"> </t>
    </r>
    <r>
      <rPr>
        <sz val="10"/>
        <color rgb="FF000000"/>
        <rFont val="宋体"/>
        <charset val="134"/>
      </rPr>
      <t>腰封</t>
    </r>
  </si>
  <si>
    <t>19/64</t>
  </si>
  <si>
    <t>20/64</t>
  </si>
  <si>
    <t>21/64</t>
  </si>
  <si>
    <t>22/64</t>
  </si>
  <si>
    <t xml:space="preserve">CSSH15008360C &amp; Maroon      </t>
  </si>
  <si>
    <t>Maroon 深红色腰封</t>
  </si>
  <si>
    <t>23/64</t>
  </si>
  <si>
    <t>24/64</t>
  </si>
  <si>
    <t>25/64</t>
  </si>
  <si>
    <t>26/64</t>
  </si>
  <si>
    <t>27/64</t>
  </si>
  <si>
    <t>28/64</t>
  </si>
  <si>
    <t>29/64</t>
  </si>
  <si>
    <t xml:space="preserve">SIZE BAND              </t>
  </si>
  <si>
    <t xml:space="preserve">尺码条    </t>
  </si>
  <si>
    <t>S</t>
  </si>
  <si>
    <t>30/64</t>
  </si>
  <si>
    <t>705*165*190</t>
  </si>
  <si>
    <t>31/64</t>
  </si>
  <si>
    <t>32/64</t>
  </si>
  <si>
    <t>33/64</t>
  </si>
  <si>
    <t>34/64</t>
  </si>
  <si>
    <t>35/64</t>
  </si>
  <si>
    <t>36/64</t>
  </si>
  <si>
    <t>37/64</t>
  </si>
  <si>
    <t>38/64</t>
  </si>
  <si>
    <t>M</t>
  </si>
  <si>
    <t>39/64</t>
  </si>
  <si>
    <t>40/64</t>
  </si>
  <si>
    <t>41/64</t>
  </si>
  <si>
    <t>42/64</t>
  </si>
  <si>
    <t>43/64</t>
  </si>
  <si>
    <t>44/64</t>
  </si>
  <si>
    <t>45/64</t>
  </si>
  <si>
    <t>46/64</t>
  </si>
  <si>
    <t>47/64</t>
  </si>
  <si>
    <t>48/64</t>
  </si>
  <si>
    <t>49/64</t>
  </si>
  <si>
    <t>50/64</t>
  </si>
  <si>
    <t>51/64</t>
  </si>
  <si>
    <t>52/64</t>
  </si>
  <si>
    <t>53/64</t>
  </si>
  <si>
    <t>54/64</t>
  </si>
  <si>
    <t>55/64</t>
  </si>
  <si>
    <t>56/64</t>
  </si>
  <si>
    <t>57/64</t>
  </si>
  <si>
    <t>58/64</t>
  </si>
  <si>
    <t>59/64</t>
  </si>
  <si>
    <t>XL</t>
  </si>
  <si>
    <t>60/64</t>
  </si>
  <si>
    <t>61/64</t>
  </si>
  <si>
    <t>62/64</t>
  </si>
  <si>
    <t>63/64</t>
  </si>
  <si>
    <t>64/64</t>
  </si>
  <si>
    <t>64箱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</si>
</sst>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  <numFmt numFmtId="179" formatCode="0_ "/>
    <numFmt numFmtId="180" formatCode="0.000_ "/>
  </numFmts>
  <fonts count="42">
    <font>
      <sz val="11"/>
      <color theme="1"/>
      <name val="宋体"/>
      <charset val="134"/>
      <scheme val="minor"/>
    </font>
    <font>
      <b/>
      <sz val="11"/>
      <color indexed="8"/>
      <name val="Calibri"/>
      <charset val="134"/>
    </font>
    <font>
      <b/>
      <sz val="10"/>
      <color indexed="8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000000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Arial"/>
      <charset val="134"/>
    </font>
    <font>
      <b/>
      <sz val="10"/>
      <name val="宋体"/>
      <charset val="134"/>
    </font>
    <font>
      <sz val="10"/>
      <color rgb="FF000000"/>
      <name val="Calibri"/>
      <charset val="134"/>
    </font>
    <font>
      <sz val="10"/>
      <name val="Calibri"/>
      <charset val="134"/>
    </font>
    <font>
      <sz val="10"/>
      <name val="宋体"/>
      <charset val="134"/>
    </font>
    <font>
      <sz val="10"/>
      <color theme="1"/>
      <name val="Calibri"/>
      <charset val="134"/>
    </font>
    <font>
      <sz val="10"/>
      <color indexed="8"/>
      <name val="Calibri"/>
      <charset val="134"/>
    </font>
    <font>
      <b/>
      <sz val="10"/>
      <color rgb="FFFF0000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sz val="10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5" borderId="7" applyNumberFormat="0" applyAlignment="0" applyProtection="0">
      <alignment vertical="center"/>
    </xf>
    <xf numFmtId="0" fontId="28" fillId="6" borderId="8" applyNumberFormat="0" applyAlignment="0" applyProtection="0">
      <alignment vertical="center"/>
    </xf>
    <xf numFmtId="0" fontId="29" fillId="6" borderId="7" applyNumberFormat="0" applyAlignment="0" applyProtection="0">
      <alignment vertical="center"/>
    </xf>
    <xf numFmtId="0" fontId="30" fillId="7" borderId="9" applyNumberFormat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8" fillId="0" borderId="0"/>
    <xf numFmtId="0" fontId="39" fillId="0" borderId="0"/>
    <xf numFmtId="0" fontId="38" fillId="0" borderId="0"/>
    <xf numFmtId="0" fontId="39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</cellStyleXfs>
  <cellXfs count="6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8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3" xfId="52" applyFont="1" applyFill="1" applyBorder="1" applyAlignment="1">
      <alignment horizontal="center" vertical="center" wrapText="1"/>
    </xf>
    <xf numFmtId="178" fontId="10" fillId="0" borderId="3" xfId="52" applyNumberFormat="1" applyFont="1" applyFill="1" applyBorder="1" applyAlignment="1">
      <alignment horizontal="center" vertical="center" wrapText="1"/>
    </xf>
    <xf numFmtId="176" fontId="10" fillId="0" borderId="3" xfId="52" applyNumberFormat="1" applyFont="1" applyFill="1" applyBorder="1" applyAlignment="1">
      <alignment horizontal="center" vertical="center" wrapText="1"/>
    </xf>
    <xf numFmtId="0" fontId="11" fillId="0" borderId="3" xfId="52" applyFont="1" applyFill="1" applyBorder="1" applyAlignment="1">
      <alignment horizontal="center" vertical="center" wrapText="1"/>
    </xf>
    <xf numFmtId="15" fontId="10" fillId="0" borderId="3" xfId="52" applyNumberFormat="1" applyFont="1" applyFill="1" applyBorder="1" applyAlignment="1">
      <alignment horizontal="center" vertical="center" wrapText="1"/>
    </xf>
    <xf numFmtId="15" fontId="11" fillId="0" borderId="3" xfId="52" applyNumberFormat="1" applyFont="1" applyFill="1" applyBorder="1" applyAlignment="1">
      <alignment horizontal="center" vertical="center" wrapText="1"/>
    </xf>
    <xf numFmtId="49" fontId="10" fillId="0" borderId="3" xfId="52" applyNumberFormat="1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3" fillId="2" borderId="3" xfId="52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179" fontId="15" fillId="2" borderId="3" xfId="0" applyNumberFormat="1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vertical="center" wrapText="1"/>
    </xf>
    <xf numFmtId="0" fontId="14" fillId="2" borderId="3" xfId="0" applyFont="1" applyFill="1" applyBorder="1" applyAlignment="1">
      <alignment vertical="center" wrapText="1"/>
    </xf>
    <xf numFmtId="0" fontId="15" fillId="2" borderId="3" xfId="0" applyFont="1" applyFill="1" applyBorder="1" applyAlignment="1">
      <alignment vertical="center"/>
    </xf>
    <xf numFmtId="179" fontId="4" fillId="0" borderId="0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77" fontId="7" fillId="0" borderId="0" xfId="0" applyNumberFormat="1" applyFont="1" applyAlignment="1">
      <alignment horizontal="center" vertical="center"/>
    </xf>
    <xf numFmtId="177" fontId="10" fillId="0" borderId="3" xfId="52" applyNumberFormat="1" applyFont="1" applyFill="1" applyBorder="1" applyAlignment="1">
      <alignment horizontal="center" vertical="center" wrapText="1"/>
    </xf>
    <xf numFmtId="180" fontId="17" fillId="0" borderId="3" xfId="0" applyNumberFormat="1" applyFont="1" applyBorder="1" applyAlignment="1">
      <alignment horizontal="center" vertical="center" wrapText="1"/>
    </xf>
    <xf numFmtId="176" fontId="17" fillId="0" borderId="3" xfId="52" applyNumberFormat="1" applyFont="1" applyFill="1" applyBorder="1" applyAlignment="1">
      <alignment horizontal="center" vertical="center" wrapText="1"/>
    </xf>
    <xf numFmtId="49" fontId="11" fillId="0" borderId="3" xfId="52" applyNumberFormat="1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/>
    </xf>
    <xf numFmtId="177" fontId="13" fillId="2" borderId="3" xfId="52" applyNumberFormat="1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vertical="center" wrapText="1"/>
    </xf>
    <xf numFmtId="0" fontId="13" fillId="2" borderId="3" xfId="52" applyFont="1" applyFill="1" applyBorder="1" applyAlignment="1">
      <alignment vertical="center" wrapText="1"/>
    </xf>
    <xf numFmtId="0" fontId="12" fillId="3" borderId="3" xfId="0" applyFont="1" applyFill="1" applyBorder="1" applyAlignment="1">
      <alignment horizontal="center" vertical="center" wrapText="1"/>
    </xf>
    <xf numFmtId="0" fontId="14" fillId="3" borderId="3" xfId="52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5" fillId="3" borderId="3" xfId="0" applyFont="1" applyFill="1" applyBorder="1" applyAlignment="1">
      <alignment horizontal="center" vertical="center"/>
    </xf>
    <xf numFmtId="179" fontId="15" fillId="3" borderId="3" xfId="0" applyNumberFormat="1" applyFont="1" applyFill="1" applyBorder="1" applyAlignment="1">
      <alignment horizontal="center" vertical="center"/>
    </xf>
    <xf numFmtId="0" fontId="16" fillId="3" borderId="3" xfId="0" applyFont="1" applyFill="1" applyBorder="1" applyAlignment="1">
      <alignment horizontal="center" vertical="center"/>
    </xf>
    <xf numFmtId="0" fontId="13" fillId="0" borderId="3" xfId="52" applyFont="1" applyFill="1" applyBorder="1" applyAlignment="1">
      <alignment vertical="center" wrapText="1"/>
    </xf>
    <xf numFmtId="0" fontId="12" fillId="0" borderId="3" xfId="0" applyFont="1" applyFill="1" applyBorder="1" applyAlignment="1">
      <alignment horizontal="center" vertical="center"/>
    </xf>
    <xf numFmtId="49" fontId="16" fillId="0" borderId="3" xfId="0" applyNumberFormat="1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horizontal="center" vertical="center"/>
    </xf>
    <xf numFmtId="49" fontId="13" fillId="3" borderId="3" xfId="0" applyNumberFormat="1" applyFont="1" applyFill="1" applyBorder="1" applyAlignment="1">
      <alignment horizontal="center" vertical="center"/>
    </xf>
    <xf numFmtId="177" fontId="13" fillId="3" borderId="3" xfId="52" applyNumberFormat="1" applyFont="1" applyFill="1" applyBorder="1" applyAlignment="1">
      <alignment horizontal="center" vertical="center" wrapText="1"/>
    </xf>
    <xf numFmtId="0" fontId="15" fillId="3" borderId="3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/>
    </xf>
    <xf numFmtId="177" fontId="13" fillId="0" borderId="3" xfId="52" applyNumberFormat="1" applyFont="1" applyFill="1" applyBorder="1" applyAlignment="1">
      <alignment horizontal="center" vertical="center" wrapText="1"/>
    </xf>
    <xf numFmtId="0" fontId="13" fillId="0" borderId="3" xfId="52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107950</xdr:rowOff>
    </xdr:from>
    <xdr:to>
      <xdr:col>2</xdr:col>
      <xdr:colOff>28575</xdr:colOff>
      <xdr:row>1</xdr:row>
      <xdr:rowOff>214630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107950"/>
          <a:ext cx="2371090" cy="6146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76"/>
  <sheetViews>
    <sheetView tabSelected="1" workbookViewId="0">
      <selection activeCell="D8" sqref="D8:D14"/>
    </sheetView>
  </sheetViews>
  <sheetFormatPr defaultColWidth="18" defaultRowHeight="15"/>
  <cols>
    <col min="1" max="1" width="9.125" style="1" customWidth="1"/>
    <col min="2" max="2" width="21.625" style="1" customWidth="1"/>
    <col min="3" max="3" width="9.25" style="1" customWidth="1"/>
    <col min="4" max="4" width="10.75" style="1" customWidth="1"/>
    <col min="5" max="5" width="20.375" style="1" customWidth="1"/>
    <col min="6" max="6" width="5.5" style="1" customWidth="1"/>
    <col min="7" max="7" width="7.5" style="1" customWidth="1"/>
    <col min="8" max="8" width="7.625" style="3" customWidth="1"/>
    <col min="9" max="9" width="8.26666666666667" style="1" customWidth="1"/>
    <col min="10" max="10" width="9.875" style="1" customWidth="1"/>
    <col min="11" max="11" width="7.36666666666667" style="4" customWidth="1"/>
    <col min="12" max="12" width="10.0916666666667" style="4" customWidth="1"/>
    <col min="13" max="13" width="11.75" style="1" customWidth="1"/>
    <col min="14" max="14" width="7" style="1" customWidth="1"/>
    <col min="15" max="16384" width="18" style="1"/>
  </cols>
  <sheetData>
    <row r="1" s="1" customFormat="1" ht="40" customHeight="1" spans="1:13">
      <c r="A1" s="5" t="s">
        <v>0</v>
      </c>
      <c r="B1" s="6"/>
      <c r="C1" s="6"/>
      <c r="D1" s="6"/>
      <c r="E1" s="6"/>
      <c r="F1" s="6"/>
      <c r="G1" s="6"/>
      <c r="H1" s="6"/>
      <c r="I1" s="34"/>
      <c r="J1" s="34"/>
      <c r="K1" s="6"/>
      <c r="L1" s="6"/>
      <c r="M1" s="6"/>
    </row>
    <row r="2" s="1" customFormat="1" ht="25.5" spans="1:13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s="1" customFormat="1" ht="15.75" spans="5:12">
      <c r="E3" s="8" t="s">
        <v>2</v>
      </c>
      <c r="F3" s="9">
        <v>45846</v>
      </c>
      <c r="G3" s="9"/>
      <c r="H3" s="10"/>
      <c r="I3" s="35"/>
      <c r="J3" s="35"/>
      <c r="K3" s="4"/>
      <c r="L3" s="4"/>
    </row>
    <row r="4" s="1" customFormat="1" ht="19.5" customHeight="1" spans="5:12">
      <c r="E4" s="11" t="s">
        <v>3</v>
      </c>
      <c r="F4" s="12" t="s">
        <v>4</v>
      </c>
      <c r="G4" s="13"/>
      <c r="H4" s="3"/>
      <c r="K4" s="4"/>
      <c r="L4" s="36"/>
    </row>
    <row r="5" s="1" customFormat="1" hidden="1" spans="2:12">
      <c r="B5" s="14"/>
      <c r="H5" s="3"/>
      <c r="K5" s="4"/>
      <c r="L5" s="4"/>
    </row>
    <row r="6" s="2" customFormat="1" ht="38.25" spans="1:14">
      <c r="A6" s="15" t="s">
        <v>5</v>
      </c>
      <c r="B6" s="16" t="s">
        <v>6</v>
      </c>
      <c r="C6" s="16" t="s">
        <v>7</v>
      </c>
      <c r="D6" s="16" t="s">
        <v>8</v>
      </c>
      <c r="E6" s="17" t="s">
        <v>9</v>
      </c>
      <c r="F6" s="17" t="s">
        <v>10</v>
      </c>
      <c r="G6" s="18" t="s">
        <v>11</v>
      </c>
      <c r="H6" s="18" t="s">
        <v>12</v>
      </c>
      <c r="I6" s="18" t="s">
        <v>13</v>
      </c>
      <c r="J6" s="22" t="s">
        <v>14</v>
      </c>
      <c r="K6" s="37" t="s">
        <v>15</v>
      </c>
      <c r="L6" s="37" t="s">
        <v>16</v>
      </c>
      <c r="M6" s="16" t="s">
        <v>17</v>
      </c>
      <c r="N6" s="38" t="s">
        <v>18</v>
      </c>
    </row>
    <row r="7" s="2" customFormat="1" ht="32.25" customHeight="1" spans="1:14">
      <c r="A7" s="15" t="s">
        <v>19</v>
      </c>
      <c r="B7" s="19" t="s">
        <v>20</v>
      </c>
      <c r="C7" s="20" t="s">
        <v>21</v>
      </c>
      <c r="D7" s="21" t="s">
        <v>22</v>
      </c>
      <c r="E7" s="22" t="s">
        <v>23</v>
      </c>
      <c r="F7" s="22" t="s">
        <v>24</v>
      </c>
      <c r="G7" s="18" t="s">
        <v>25</v>
      </c>
      <c r="H7" s="18" t="s">
        <v>26</v>
      </c>
      <c r="I7" s="39" t="s">
        <v>27</v>
      </c>
      <c r="J7" s="40" t="s">
        <v>28</v>
      </c>
      <c r="K7" s="37" t="s">
        <v>29</v>
      </c>
      <c r="L7" s="37" t="s">
        <v>30</v>
      </c>
      <c r="M7" s="16" t="s">
        <v>31</v>
      </c>
      <c r="N7" s="38" t="s">
        <v>32</v>
      </c>
    </row>
    <row r="8" s="2" customFormat="1" ht="22" customHeight="1" spans="1:14">
      <c r="A8" s="23" t="s">
        <v>33</v>
      </c>
      <c r="B8" s="24" t="s">
        <v>34</v>
      </c>
      <c r="C8" s="23" t="s">
        <v>35</v>
      </c>
      <c r="D8" s="25" t="s">
        <v>36</v>
      </c>
      <c r="E8" s="26" t="s">
        <v>37</v>
      </c>
      <c r="F8" s="27" t="s">
        <v>38</v>
      </c>
      <c r="G8" s="27">
        <v>6930</v>
      </c>
      <c r="H8" s="28"/>
      <c r="I8" s="41">
        <v>1000</v>
      </c>
      <c r="J8" s="41" t="s">
        <v>39</v>
      </c>
      <c r="K8" s="42">
        <f t="shared" ref="K8:K18" si="0">I8*0.006765</f>
        <v>6.765</v>
      </c>
      <c r="L8" s="42">
        <f t="shared" ref="L8:L14" si="1">K8+1</f>
        <v>7.765</v>
      </c>
      <c r="M8" s="43" t="s">
        <v>40</v>
      </c>
      <c r="N8" s="38">
        <f t="shared" ref="N8:N18" si="2">0.705*0.165*0.205</f>
        <v>0.023846625</v>
      </c>
    </row>
    <row r="9" s="2" customFormat="1" ht="22" customHeight="1" spans="1:14">
      <c r="A9" s="23"/>
      <c r="B9" s="24"/>
      <c r="C9" s="23"/>
      <c r="D9" s="25"/>
      <c r="E9" s="26"/>
      <c r="F9" s="27"/>
      <c r="G9" s="27"/>
      <c r="H9" s="28"/>
      <c r="I9" s="41">
        <v>1000</v>
      </c>
      <c r="J9" s="41" t="s">
        <v>41</v>
      </c>
      <c r="K9" s="42">
        <f t="shared" si="0"/>
        <v>6.765</v>
      </c>
      <c r="L9" s="42">
        <f t="shared" si="1"/>
        <v>7.765</v>
      </c>
      <c r="M9" s="43" t="s">
        <v>40</v>
      </c>
      <c r="N9" s="38">
        <f t="shared" si="2"/>
        <v>0.023846625</v>
      </c>
    </row>
    <row r="10" s="2" customFormat="1" ht="22" customHeight="1" spans="1:14">
      <c r="A10" s="23"/>
      <c r="B10" s="24"/>
      <c r="C10" s="23"/>
      <c r="D10" s="25"/>
      <c r="E10" s="26"/>
      <c r="F10" s="27"/>
      <c r="G10" s="27"/>
      <c r="H10" s="28"/>
      <c r="I10" s="41">
        <v>1000</v>
      </c>
      <c r="J10" s="41" t="s">
        <v>42</v>
      </c>
      <c r="K10" s="42">
        <f t="shared" si="0"/>
        <v>6.765</v>
      </c>
      <c r="L10" s="42">
        <f t="shared" si="1"/>
        <v>7.765</v>
      </c>
      <c r="M10" s="43" t="s">
        <v>40</v>
      </c>
      <c r="N10" s="38">
        <f t="shared" si="2"/>
        <v>0.023846625</v>
      </c>
    </row>
    <row r="11" s="2" customFormat="1" ht="22" customHeight="1" spans="1:14">
      <c r="A11" s="23"/>
      <c r="B11" s="24"/>
      <c r="C11" s="23"/>
      <c r="D11" s="25"/>
      <c r="E11" s="26"/>
      <c r="F11" s="27"/>
      <c r="G11" s="27"/>
      <c r="H11" s="28"/>
      <c r="I11" s="41">
        <v>1000</v>
      </c>
      <c r="J11" s="41" t="s">
        <v>43</v>
      </c>
      <c r="K11" s="42">
        <f t="shared" si="0"/>
        <v>6.765</v>
      </c>
      <c r="L11" s="42">
        <f t="shared" si="1"/>
        <v>7.765</v>
      </c>
      <c r="M11" s="43" t="s">
        <v>40</v>
      </c>
      <c r="N11" s="38">
        <f t="shared" si="2"/>
        <v>0.023846625</v>
      </c>
    </row>
    <row r="12" s="2" customFormat="1" ht="22" customHeight="1" spans="1:14">
      <c r="A12" s="23"/>
      <c r="B12" s="24"/>
      <c r="C12" s="23"/>
      <c r="D12" s="25"/>
      <c r="E12" s="26"/>
      <c r="F12" s="27"/>
      <c r="G12" s="27"/>
      <c r="H12" s="28"/>
      <c r="I12" s="41">
        <v>1000</v>
      </c>
      <c r="J12" s="41" t="s">
        <v>44</v>
      </c>
      <c r="K12" s="42">
        <f t="shared" si="0"/>
        <v>6.765</v>
      </c>
      <c r="L12" s="42">
        <f t="shared" si="1"/>
        <v>7.765</v>
      </c>
      <c r="M12" s="43" t="s">
        <v>40</v>
      </c>
      <c r="N12" s="38">
        <f t="shared" si="2"/>
        <v>0.023846625</v>
      </c>
    </row>
    <row r="13" s="2" customFormat="1" ht="22" customHeight="1" spans="1:14">
      <c r="A13" s="23"/>
      <c r="B13" s="24"/>
      <c r="C13" s="23"/>
      <c r="D13" s="25"/>
      <c r="E13" s="26"/>
      <c r="F13" s="27"/>
      <c r="G13" s="27"/>
      <c r="H13" s="28"/>
      <c r="I13" s="41">
        <v>1000</v>
      </c>
      <c r="J13" s="41" t="s">
        <v>45</v>
      </c>
      <c r="K13" s="42">
        <f t="shared" si="0"/>
        <v>6.765</v>
      </c>
      <c r="L13" s="42">
        <f t="shared" si="1"/>
        <v>7.765</v>
      </c>
      <c r="M13" s="43" t="s">
        <v>40</v>
      </c>
      <c r="N13" s="38">
        <f t="shared" si="2"/>
        <v>0.023846625</v>
      </c>
    </row>
    <row r="14" s="2" customFormat="1" ht="22" customHeight="1" spans="1:14">
      <c r="A14" s="23"/>
      <c r="B14" s="24"/>
      <c r="C14" s="23"/>
      <c r="D14" s="25"/>
      <c r="E14" s="26"/>
      <c r="F14" s="27"/>
      <c r="G14" s="27"/>
      <c r="H14" s="28">
        <v>70</v>
      </c>
      <c r="I14" s="41">
        <v>1000</v>
      </c>
      <c r="J14" s="41" t="s">
        <v>46</v>
      </c>
      <c r="K14" s="42">
        <f t="shared" si="0"/>
        <v>6.765</v>
      </c>
      <c r="L14" s="42">
        <f t="shared" si="1"/>
        <v>7.765</v>
      </c>
      <c r="M14" s="43" t="s">
        <v>40</v>
      </c>
      <c r="N14" s="38">
        <f t="shared" si="2"/>
        <v>0.023846625</v>
      </c>
    </row>
    <row r="15" s="2" customFormat="1" ht="22" customHeight="1" spans="1:14">
      <c r="A15" s="23" t="s">
        <v>33</v>
      </c>
      <c r="B15" s="23" t="s">
        <v>47</v>
      </c>
      <c r="C15" s="23" t="s">
        <v>35</v>
      </c>
      <c r="D15" s="23" t="s">
        <v>36</v>
      </c>
      <c r="E15" s="26" t="s">
        <v>48</v>
      </c>
      <c r="F15" s="27" t="s">
        <v>38</v>
      </c>
      <c r="G15" s="29">
        <v>10360</v>
      </c>
      <c r="H15" s="28"/>
      <c r="I15" s="41">
        <v>1000</v>
      </c>
      <c r="J15" s="41" t="s">
        <v>49</v>
      </c>
      <c r="K15" s="42">
        <f t="shared" ref="K15:K36" si="3">I15*0.006765</f>
        <v>6.765</v>
      </c>
      <c r="L15" s="42">
        <f t="shared" ref="L15:L37" si="4">K15+1</f>
        <v>7.765</v>
      </c>
      <c r="M15" s="43" t="s">
        <v>40</v>
      </c>
      <c r="N15" s="38">
        <f t="shared" ref="N15:N37" si="5">0.705*0.165*0.205</f>
        <v>0.023846625</v>
      </c>
    </row>
    <row r="16" s="2" customFormat="1" ht="22" customHeight="1" spans="1:14">
      <c r="A16" s="23"/>
      <c r="B16" s="23"/>
      <c r="C16" s="23"/>
      <c r="D16" s="23"/>
      <c r="E16" s="30"/>
      <c r="F16" s="27"/>
      <c r="G16" s="29"/>
      <c r="H16" s="28"/>
      <c r="I16" s="41">
        <v>1000</v>
      </c>
      <c r="J16" s="41" t="s">
        <v>50</v>
      </c>
      <c r="K16" s="42">
        <f t="shared" si="3"/>
        <v>6.765</v>
      </c>
      <c r="L16" s="42">
        <f t="shared" si="4"/>
        <v>7.765</v>
      </c>
      <c r="M16" s="43" t="s">
        <v>40</v>
      </c>
      <c r="N16" s="38">
        <f t="shared" si="5"/>
        <v>0.023846625</v>
      </c>
    </row>
    <row r="17" s="2" customFormat="1" ht="22" customHeight="1" spans="1:14">
      <c r="A17" s="23"/>
      <c r="B17" s="23"/>
      <c r="C17" s="23"/>
      <c r="D17" s="23"/>
      <c r="E17" s="30"/>
      <c r="F17" s="27"/>
      <c r="G17" s="29"/>
      <c r="H17" s="28"/>
      <c r="I17" s="41">
        <v>1000</v>
      </c>
      <c r="J17" s="41" t="s">
        <v>51</v>
      </c>
      <c r="K17" s="42">
        <f t="shared" si="3"/>
        <v>6.765</v>
      </c>
      <c r="L17" s="42">
        <f t="shared" si="4"/>
        <v>7.765</v>
      </c>
      <c r="M17" s="43" t="s">
        <v>40</v>
      </c>
      <c r="N17" s="38">
        <f t="shared" si="5"/>
        <v>0.023846625</v>
      </c>
    </row>
    <row r="18" s="2" customFormat="1" ht="22" customHeight="1" spans="1:14">
      <c r="A18" s="23"/>
      <c r="B18" s="23"/>
      <c r="C18" s="23"/>
      <c r="D18" s="23"/>
      <c r="E18" s="30"/>
      <c r="F18" s="27"/>
      <c r="G18" s="29"/>
      <c r="H18" s="28"/>
      <c r="I18" s="41">
        <v>1000</v>
      </c>
      <c r="J18" s="41" t="s">
        <v>52</v>
      </c>
      <c r="K18" s="42">
        <f t="shared" si="3"/>
        <v>6.765</v>
      </c>
      <c r="L18" s="42">
        <f t="shared" si="4"/>
        <v>7.765</v>
      </c>
      <c r="M18" s="43" t="s">
        <v>40</v>
      </c>
      <c r="N18" s="38">
        <f t="shared" si="5"/>
        <v>0.023846625</v>
      </c>
    </row>
    <row r="19" s="2" customFormat="1" ht="22" customHeight="1" spans="1:14">
      <c r="A19" s="23"/>
      <c r="B19" s="23"/>
      <c r="C19" s="23"/>
      <c r="D19" s="23"/>
      <c r="E19" s="30"/>
      <c r="F19" s="27"/>
      <c r="G19" s="29"/>
      <c r="H19" s="28"/>
      <c r="I19" s="41">
        <v>1000</v>
      </c>
      <c r="J19" s="41" t="s">
        <v>53</v>
      </c>
      <c r="K19" s="42">
        <f t="shared" si="3"/>
        <v>6.765</v>
      </c>
      <c r="L19" s="42">
        <f t="shared" si="4"/>
        <v>7.765</v>
      </c>
      <c r="M19" s="43" t="s">
        <v>40</v>
      </c>
      <c r="N19" s="38">
        <f t="shared" si="5"/>
        <v>0.023846625</v>
      </c>
    </row>
    <row r="20" s="2" customFormat="1" ht="22" customHeight="1" spans="1:14">
      <c r="A20" s="23"/>
      <c r="B20" s="23"/>
      <c r="C20" s="23"/>
      <c r="D20" s="23"/>
      <c r="E20" s="30"/>
      <c r="F20" s="27"/>
      <c r="G20" s="29"/>
      <c r="H20" s="28"/>
      <c r="I20" s="41">
        <v>1000</v>
      </c>
      <c r="J20" s="41" t="s">
        <v>54</v>
      </c>
      <c r="K20" s="42">
        <f t="shared" si="3"/>
        <v>6.765</v>
      </c>
      <c r="L20" s="42">
        <f t="shared" si="4"/>
        <v>7.765</v>
      </c>
      <c r="M20" s="43" t="s">
        <v>40</v>
      </c>
      <c r="N20" s="38">
        <f t="shared" si="5"/>
        <v>0.023846625</v>
      </c>
    </row>
    <row r="21" s="2" customFormat="1" ht="22" customHeight="1" spans="1:14">
      <c r="A21" s="23"/>
      <c r="B21" s="23"/>
      <c r="C21" s="23"/>
      <c r="D21" s="23"/>
      <c r="E21" s="30"/>
      <c r="F21" s="27"/>
      <c r="G21" s="29"/>
      <c r="H21" s="28"/>
      <c r="I21" s="41">
        <v>1000</v>
      </c>
      <c r="J21" s="41" t="s">
        <v>55</v>
      </c>
      <c r="K21" s="42">
        <f t="shared" si="3"/>
        <v>6.765</v>
      </c>
      <c r="L21" s="42">
        <f t="shared" si="4"/>
        <v>7.765</v>
      </c>
      <c r="M21" s="43" t="s">
        <v>40</v>
      </c>
      <c r="N21" s="38">
        <f t="shared" si="5"/>
        <v>0.023846625</v>
      </c>
    </row>
    <row r="22" s="2" customFormat="1" ht="22" customHeight="1" spans="1:14">
      <c r="A22" s="23"/>
      <c r="B22" s="23"/>
      <c r="C22" s="23"/>
      <c r="D22" s="23"/>
      <c r="E22" s="30"/>
      <c r="F22" s="27"/>
      <c r="G22" s="29"/>
      <c r="H22" s="28"/>
      <c r="I22" s="41">
        <v>1000</v>
      </c>
      <c r="J22" s="41" t="s">
        <v>56</v>
      </c>
      <c r="K22" s="42">
        <f t="shared" si="3"/>
        <v>6.765</v>
      </c>
      <c r="L22" s="42">
        <f t="shared" si="4"/>
        <v>7.765</v>
      </c>
      <c r="M22" s="43" t="s">
        <v>40</v>
      </c>
      <c r="N22" s="38">
        <f t="shared" si="5"/>
        <v>0.023846625</v>
      </c>
    </row>
    <row r="23" s="2" customFormat="1" ht="22" customHeight="1" spans="1:14">
      <c r="A23" s="23"/>
      <c r="B23" s="23"/>
      <c r="C23" s="23"/>
      <c r="D23" s="23"/>
      <c r="E23" s="30"/>
      <c r="F23" s="27"/>
      <c r="G23" s="29"/>
      <c r="H23" s="28"/>
      <c r="I23" s="41">
        <v>1000</v>
      </c>
      <c r="J23" s="41" t="s">
        <v>57</v>
      </c>
      <c r="K23" s="42">
        <f t="shared" si="3"/>
        <v>6.765</v>
      </c>
      <c r="L23" s="42">
        <f t="shared" si="4"/>
        <v>7.765</v>
      </c>
      <c r="M23" s="43" t="s">
        <v>40</v>
      </c>
      <c r="N23" s="38">
        <f t="shared" si="5"/>
        <v>0.023846625</v>
      </c>
    </row>
    <row r="24" s="2" customFormat="1" ht="22" customHeight="1" spans="1:14">
      <c r="A24" s="23"/>
      <c r="B24" s="23"/>
      <c r="C24" s="23"/>
      <c r="D24" s="23"/>
      <c r="E24" s="30"/>
      <c r="F24" s="27"/>
      <c r="G24" s="29"/>
      <c r="H24" s="28"/>
      <c r="I24" s="41">
        <v>1000</v>
      </c>
      <c r="J24" s="41" t="s">
        <v>58</v>
      </c>
      <c r="K24" s="42">
        <f t="shared" si="3"/>
        <v>6.765</v>
      </c>
      <c r="L24" s="42">
        <f t="shared" si="4"/>
        <v>7.765</v>
      </c>
      <c r="M24" s="43" t="s">
        <v>40</v>
      </c>
      <c r="N24" s="38">
        <f t="shared" si="5"/>
        <v>0.023846625</v>
      </c>
    </row>
    <row r="25" s="2" customFormat="1" ht="22" customHeight="1" spans="1:14">
      <c r="A25" s="23"/>
      <c r="B25" s="23"/>
      <c r="C25" s="23"/>
      <c r="D25" s="23"/>
      <c r="E25" s="30"/>
      <c r="F25" s="27"/>
      <c r="G25" s="29"/>
      <c r="H25" s="28">
        <v>100</v>
      </c>
      <c r="I25" s="41">
        <v>460</v>
      </c>
      <c r="J25" s="41" t="s">
        <v>59</v>
      </c>
      <c r="K25" s="42">
        <f t="shared" si="3"/>
        <v>3.1119</v>
      </c>
      <c r="L25" s="42">
        <f t="shared" si="4"/>
        <v>4.1119</v>
      </c>
      <c r="M25" s="43" t="s">
        <v>40</v>
      </c>
      <c r="N25" s="38">
        <f t="shared" si="5"/>
        <v>0.023846625</v>
      </c>
    </row>
    <row r="26" s="2" customFormat="1" ht="22" customHeight="1" spans="1:14">
      <c r="A26" s="23" t="s">
        <v>33</v>
      </c>
      <c r="B26" s="23" t="s">
        <v>60</v>
      </c>
      <c r="C26" s="23" t="s">
        <v>35</v>
      </c>
      <c r="D26" s="25" t="s">
        <v>36</v>
      </c>
      <c r="E26" s="23" t="s">
        <v>61</v>
      </c>
      <c r="F26" s="27" t="s">
        <v>38</v>
      </c>
      <c r="G26" s="29">
        <v>3501</v>
      </c>
      <c r="H26" s="28"/>
      <c r="I26" s="41">
        <v>1000</v>
      </c>
      <c r="J26" s="41" t="s">
        <v>62</v>
      </c>
      <c r="K26" s="42">
        <f t="shared" si="3"/>
        <v>6.765</v>
      </c>
      <c r="L26" s="42">
        <f t="shared" si="4"/>
        <v>7.765</v>
      </c>
      <c r="M26" s="43" t="s">
        <v>40</v>
      </c>
      <c r="N26" s="38">
        <f t="shared" si="5"/>
        <v>0.023846625</v>
      </c>
    </row>
    <row r="27" s="2" customFormat="1" ht="22" customHeight="1" spans="1:14">
      <c r="A27" s="23"/>
      <c r="B27" s="23"/>
      <c r="C27" s="23"/>
      <c r="D27" s="25"/>
      <c r="E27" s="23"/>
      <c r="F27" s="27"/>
      <c r="G27" s="29"/>
      <c r="H27" s="28"/>
      <c r="I27" s="41">
        <v>1000</v>
      </c>
      <c r="J27" s="41" t="s">
        <v>63</v>
      </c>
      <c r="K27" s="42">
        <f t="shared" si="3"/>
        <v>6.765</v>
      </c>
      <c r="L27" s="42">
        <f t="shared" si="4"/>
        <v>7.765</v>
      </c>
      <c r="M27" s="43" t="s">
        <v>40</v>
      </c>
      <c r="N27" s="38">
        <f t="shared" si="5"/>
        <v>0.023846625</v>
      </c>
    </row>
    <row r="28" s="2" customFormat="1" ht="22" customHeight="1" spans="1:14">
      <c r="A28" s="23"/>
      <c r="B28" s="23"/>
      <c r="C28" s="23"/>
      <c r="D28" s="25"/>
      <c r="E28" s="23"/>
      <c r="F28" s="27"/>
      <c r="G28" s="29"/>
      <c r="H28" s="28"/>
      <c r="I28" s="41">
        <v>1000</v>
      </c>
      <c r="J28" s="41" t="s">
        <v>64</v>
      </c>
      <c r="K28" s="42">
        <f t="shared" si="3"/>
        <v>6.765</v>
      </c>
      <c r="L28" s="42">
        <f t="shared" si="4"/>
        <v>7.765</v>
      </c>
      <c r="M28" s="43" t="s">
        <v>40</v>
      </c>
      <c r="N28" s="38">
        <f t="shared" si="5"/>
        <v>0.023846625</v>
      </c>
    </row>
    <row r="29" s="2" customFormat="1" ht="22" customHeight="1" spans="1:14">
      <c r="A29" s="23"/>
      <c r="B29" s="23"/>
      <c r="C29" s="23"/>
      <c r="D29" s="25"/>
      <c r="E29" s="23"/>
      <c r="F29" s="27"/>
      <c r="G29" s="29"/>
      <c r="H29" s="28">
        <v>50</v>
      </c>
      <c r="I29" s="41">
        <v>551</v>
      </c>
      <c r="J29" s="41" t="s">
        <v>65</v>
      </c>
      <c r="K29" s="42">
        <f t="shared" si="3"/>
        <v>3.727515</v>
      </c>
      <c r="L29" s="42">
        <f t="shared" si="4"/>
        <v>4.727515</v>
      </c>
      <c r="M29" s="43" t="s">
        <v>40</v>
      </c>
      <c r="N29" s="38">
        <f t="shared" si="5"/>
        <v>0.023846625</v>
      </c>
    </row>
    <row r="30" s="2" customFormat="1" ht="22" customHeight="1" spans="1:14">
      <c r="A30" s="23" t="s">
        <v>33</v>
      </c>
      <c r="B30" s="23" t="s">
        <v>66</v>
      </c>
      <c r="C30" s="23" t="s">
        <v>35</v>
      </c>
      <c r="D30" s="23" t="s">
        <v>36</v>
      </c>
      <c r="E30" s="30" t="s">
        <v>67</v>
      </c>
      <c r="F30" s="27" t="s">
        <v>38</v>
      </c>
      <c r="G30" s="29">
        <v>6848</v>
      </c>
      <c r="H30" s="28"/>
      <c r="I30" s="41">
        <v>1000</v>
      </c>
      <c r="J30" s="41" t="s">
        <v>68</v>
      </c>
      <c r="K30" s="42">
        <f t="shared" si="3"/>
        <v>6.765</v>
      </c>
      <c r="L30" s="42">
        <f t="shared" si="4"/>
        <v>7.765</v>
      </c>
      <c r="M30" s="43" t="s">
        <v>40</v>
      </c>
      <c r="N30" s="38">
        <f t="shared" si="5"/>
        <v>0.023846625</v>
      </c>
    </row>
    <row r="31" s="2" customFormat="1" ht="22" customHeight="1" spans="1:14">
      <c r="A31" s="23"/>
      <c r="B31" s="23"/>
      <c r="C31" s="23"/>
      <c r="D31" s="23"/>
      <c r="E31" s="30"/>
      <c r="F31" s="27"/>
      <c r="G31" s="29"/>
      <c r="H31" s="28"/>
      <c r="I31" s="41">
        <v>1000</v>
      </c>
      <c r="J31" s="41" t="s">
        <v>69</v>
      </c>
      <c r="K31" s="42">
        <f t="shared" si="3"/>
        <v>6.765</v>
      </c>
      <c r="L31" s="42">
        <f t="shared" si="4"/>
        <v>7.765</v>
      </c>
      <c r="M31" s="43" t="s">
        <v>40</v>
      </c>
      <c r="N31" s="38">
        <f t="shared" si="5"/>
        <v>0.023846625</v>
      </c>
    </row>
    <row r="32" s="2" customFormat="1" ht="22" customHeight="1" spans="1:14">
      <c r="A32" s="23"/>
      <c r="B32" s="23"/>
      <c r="C32" s="23"/>
      <c r="D32" s="23"/>
      <c r="E32" s="30"/>
      <c r="F32" s="27"/>
      <c r="G32" s="29"/>
      <c r="H32" s="28"/>
      <c r="I32" s="41">
        <v>1000</v>
      </c>
      <c r="J32" s="41" t="s">
        <v>70</v>
      </c>
      <c r="K32" s="42">
        <f t="shared" si="3"/>
        <v>6.765</v>
      </c>
      <c r="L32" s="42">
        <f t="shared" si="4"/>
        <v>7.765</v>
      </c>
      <c r="M32" s="43" t="s">
        <v>40</v>
      </c>
      <c r="N32" s="38">
        <f t="shared" si="5"/>
        <v>0.023846625</v>
      </c>
    </row>
    <row r="33" s="2" customFormat="1" ht="22" customHeight="1" spans="1:14">
      <c r="A33" s="23"/>
      <c r="B33" s="23"/>
      <c r="C33" s="23"/>
      <c r="D33" s="23"/>
      <c r="E33" s="30"/>
      <c r="F33" s="27"/>
      <c r="G33" s="29"/>
      <c r="H33" s="28"/>
      <c r="I33" s="41">
        <v>1000</v>
      </c>
      <c r="J33" s="41" t="s">
        <v>71</v>
      </c>
      <c r="K33" s="42">
        <f t="shared" si="3"/>
        <v>6.765</v>
      </c>
      <c r="L33" s="42">
        <f t="shared" si="4"/>
        <v>7.765</v>
      </c>
      <c r="M33" s="43" t="s">
        <v>40</v>
      </c>
      <c r="N33" s="38">
        <f t="shared" si="5"/>
        <v>0.023846625</v>
      </c>
    </row>
    <row r="34" s="2" customFormat="1" ht="22" customHeight="1" spans="1:14">
      <c r="A34" s="23"/>
      <c r="B34" s="23"/>
      <c r="C34" s="23"/>
      <c r="D34" s="23"/>
      <c r="E34" s="30"/>
      <c r="F34" s="27"/>
      <c r="G34" s="29"/>
      <c r="H34" s="28"/>
      <c r="I34" s="41">
        <v>1000</v>
      </c>
      <c r="J34" s="41" t="s">
        <v>72</v>
      </c>
      <c r="K34" s="42">
        <f t="shared" si="3"/>
        <v>6.765</v>
      </c>
      <c r="L34" s="42">
        <f t="shared" si="4"/>
        <v>7.765</v>
      </c>
      <c r="M34" s="43" t="s">
        <v>40</v>
      </c>
      <c r="N34" s="38">
        <f t="shared" si="5"/>
        <v>0.023846625</v>
      </c>
    </row>
    <row r="35" s="2" customFormat="1" ht="22" customHeight="1" spans="1:14">
      <c r="A35" s="23"/>
      <c r="B35" s="23"/>
      <c r="C35" s="23"/>
      <c r="D35" s="23"/>
      <c r="E35" s="30"/>
      <c r="F35" s="27"/>
      <c r="G35" s="29"/>
      <c r="H35" s="28"/>
      <c r="I35" s="41">
        <v>1000</v>
      </c>
      <c r="J35" s="41" t="s">
        <v>73</v>
      </c>
      <c r="K35" s="42">
        <f t="shared" si="3"/>
        <v>6.765</v>
      </c>
      <c r="L35" s="42">
        <f t="shared" si="4"/>
        <v>7.765</v>
      </c>
      <c r="M35" s="43" t="s">
        <v>40</v>
      </c>
      <c r="N35" s="38">
        <f t="shared" si="5"/>
        <v>0.023846625</v>
      </c>
    </row>
    <row r="36" s="2" customFormat="1" ht="22" customHeight="1" spans="1:14">
      <c r="A36" s="23"/>
      <c r="B36" s="23"/>
      <c r="C36" s="23"/>
      <c r="D36" s="23"/>
      <c r="E36" s="30"/>
      <c r="F36" s="27"/>
      <c r="G36" s="29"/>
      <c r="H36" s="28">
        <v>100</v>
      </c>
      <c r="I36" s="41">
        <v>948</v>
      </c>
      <c r="J36" s="41" t="s">
        <v>74</v>
      </c>
      <c r="K36" s="42">
        <f t="shared" si="3"/>
        <v>6.41322</v>
      </c>
      <c r="L36" s="42">
        <f t="shared" si="4"/>
        <v>7.41322</v>
      </c>
      <c r="M36" s="43" t="s">
        <v>40</v>
      </c>
      <c r="N36" s="38">
        <f t="shared" si="5"/>
        <v>0.023846625</v>
      </c>
    </row>
    <row r="37" s="2" customFormat="1" ht="22" customHeight="1" spans="1:14">
      <c r="A37" s="23" t="s">
        <v>33</v>
      </c>
      <c r="B37" s="24" t="s">
        <v>75</v>
      </c>
      <c r="C37" s="23" t="s">
        <v>35</v>
      </c>
      <c r="D37" s="25" t="s">
        <v>36</v>
      </c>
      <c r="E37" s="26" t="s">
        <v>76</v>
      </c>
      <c r="F37" s="27" t="s">
        <v>77</v>
      </c>
      <c r="G37" s="27">
        <v>24911</v>
      </c>
      <c r="H37" s="28"/>
      <c r="I37" s="41">
        <v>3000</v>
      </c>
      <c r="J37" s="41" t="s">
        <v>78</v>
      </c>
      <c r="K37" s="42">
        <f t="shared" ref="K37:K71" si="6">I37*0.002441</f>
        <v>7.323</v>
      </c>
      <c r="L37" s="42">
        <f t="shared" si="4"/>
        <v>8.323</v>
      </c>
      <c r="M37" s="43" t="s">
        <v>79</v>
      </c>
      <c r="N37" s="38">
        <f>0.705*0.165*0.19</f>
        <v>0.02210175</v>
      </c>
    </row>
    <row r="38" s="2" customFormat="1" ht="22" customHeight="1" spans="1:14">
      <c r="A38" s="23"/>
      <c r="B38" s="24"/>
      <c r="C38" s="23"/>
      <c r="D38" s="25"/>
      <c r="E38" s="26"/>
      <c r="F38" s="27"/>
      <c r="G38" s="27"/>
      <c r="H38" s="28"/>
      <c r="I38" s="41">
        <v>3000</v>
      </c>
      <c r="J38" s="41" t="s">
        <v>80</v>
      </c>
      <c r="K38" s="42">
        <f t="shared" si="6"/>
        <v>7.323</v>
      </c>
      <c r="L38" s="42">
        <f t="shared" ref="L38:L54" si="7">K38+1</f>
        <v>8.323</v>
      </c>
      <c r="M38" s="43" t="s">
        <v>79</v>
      </c>
      <c r="N38" s="38">
        <f t="shared" ref="N38:N43" si="8">0.705*0.165*0.19</f>
        <v>0.02210175</v>
      </c>
    </row>
    <row r="39" s="2" customFormat="1" ht="22" customHeight="1" spans="1:14">
      <c r="A39" s="23"/>
      <c r="B39" s="24"/>
      <c r="C39" s="23"/>
      <c r="D39" s="25"/>
      <c r="E39" s="26"/>
      <c r="F39" s="27"/>
      <c r="G39" s="27"/>
      <c r="H39" s="28"/>
      <c r="I39" s="41">
        <v>3000</v>
      </c>
      <c r="J39" s="41" t="s">
        <v>81</v>
      </c>
      <c r="K39" s="42">
        <f t="shared" si="6"/>
        <v>7.323</v>
      </c>
      <c r="L39" s="42">
        <f t="shared" si="7"/>
        <v>8.323</v>
      </c>
      <c r="M39" s="43" t="s">
        <v>79</v>
      </c>
      <c r="N39" s="38">
        <f t="shared" si="8"/>
        <v>0.02210175</v>
      </c>
    </row>
    <row r="40" s="2" customFormat="1" ht="22" customHeight="1" spans="1:14">
      <c r="A40" s="23"/>
      <c r="B40" s="24"/>
      <c r="C40" s="23"/>
      <c r="D40" s="25"/>
      <c r="E40" s="26"/>
      <c r="F40" s="27"/>
      <c r="G40" s="27"/>
      <c r="H40" s="28"/>
      <c r="I40" s="41">
        <v>3000</v>
      </c>
      <c r="J40" s="41" t="s">
        <v>82</v>
      </c>
      <c r="K40" s="42">
        <f t="shared" si="6"/>
        <v>7.323</v>
      </c>
      <c r="L40" s="42">
        <f t="shared" si="7"/>
        <v>8.323</v>
      </c>
      <c r="M40" s="43" t="s">
        <v>79</v>
      </c>
      <c r="N40" s="38">
        <f t="shared" si="8"/>
        <v>0.02210175</v>
      </c>
    </row>
    <row r="41" s="2" customFormat="1" ht="22" customHeight="1" spans="1:14">
      <c r="A41" s="23"/>
      <c r="B41" s="24"/>
      <c r="C41" s="23"/>
      <c r="D41" s="25"/>
      <c r="E41" s="26"/>
      <c r="F41" s="27"/>
      <c r="G41" s="27"/>
      <c r="H41" s="28"/>
      <c r="I41" s="41">
        <v>3000</v>
      </c>
      <c r="J41" s="41" t="s">
        <v>83</v>
      </c>
      <c r="K41" s="42">
        <f t="shared" si="6"/>
        <v>7.323</v>
      </c>
      <c r="L41" s="42">
        <f t="shared" si="7"/>
        <v>8.323</v>
      </c>
      <c r="M41" s="43" t="s">
        <v>79</v>
      </c>
      <c r="N41" s="38">
        <f t="shared" si="8"/>
        <v>0.02210175</v>
      </c>
    </row>
    <row r="42" s="2" customFormat="1" ht="22" customHeight="1" spans="1:14">
      <c r="A42" s="23"/>
      <c r="B42" s="24"/>
      <c r="C42" s="23"/>
      <c r="D42" s="25"/>
      <c r="E42" s="26"/>
      <c r="F42" s="27"/>
      <c r="G42" s="27"/>
      <c r="H42" s="28"/>
      <c r="I42" s="41">
        <v>3000</v>
      </c>
      <c r="J42" s="41" t="s">
        <v>84</v>
      </c>
      <c r="K42" s="42">
        <f t="shared" si="6"/>
        <v>7.323</v>
      </c>
      <c r="L42" s="42">
        <f t="shared" si="7"/>
        <v>8.323</v>
      </c>
      <c r="M42" s="43" t="s">
        <v>79</v>
      </c>
      <c r="N42" s="38">
        <f t="shared" si="8"/>
        <v>0.02210175</v>
      </c>
    </row>
    <row r="43" s="2" customFormat="1" ht="22" customHeight="1" spans="1:14">
      <c r="A43" s="23"/>
      <c r="B43" s="24"/>
      <c r="C43" s="23"/>
      <c r="D43" s="25"/>
      <c r="E43" s="26"/>
      <c r="F43" s="27"/>
      <c r="G43" s="27"/>
      <c r="H43" s="28"/>
      <c r="I43" s="41">
        <v>3000</v>
      </c>
      <c r="J43" s="41" t="s">
        <v>85</v>
      </c>
      <c r="K43" s="42">
        <f t="shared" si="6"/>
        <v>7.323</v>
      </c>
      <c r="L43" s="42">
        <f t="shared" si="7"/>
        <v>8.323</v>
      </c>
      <c r="M43" s="43" t="s">
        <v>79</v>
      </c>
      <c r="N43" s="38">
        <f t="shared" si="8"/>
        <v>0.02210175</v>
      </c>
    </row>
    <row r="44" s="2" customFormat="1" ht="22" customHeight="1" spans="1:14">
      <c r="A44" s="23"/>
      <c r="B44" s="24"/>
      <c r="C44" s="23"/>
      <c r="D44" s="25"/>
      <c r="E44" s="26"/>
      <c r="F44" s="27"/>
      <c r="G44" s="27"/>
      <c r="H44" s="28"/>
      <c r="I44" s="41">
        <v>3000</v>
      </c>
      <c r="J44" s="41" t="s">
        <v>86</v>
      </c>
      <c r="K44" s="42">
        <f t="shared" si="6"/>
        <v>7.323</v>
      </c>
      <c r="L44" s="42">
        <f t="shared" si="7"/>
        <v>8.323</v>
      </c>
      <c r="M44" s="43" t="s">
        <v>79</v>
      </c>
      <c r="N44" s="38">
        <f t="shared" ref="N44:N54" si="9">0.705*0.165*0.19</f>
        <v>0.02210175</v>
      </c>
    </row>
    <row r="45" s="2" customFormat="1" ht="22" customHeight="1" spans="1:14">
      <c r="A45" s="23"/>
      <c r="B45" s="24"/>
      <c r="C45" s="23"/>
      <c r="D45" s="31"/>
      <c r="E45" s="32"/>
      <c r="F45" s="33"/>
      <c r="G45" s="33"/>
      <c r="H45" s="28">
        <v>100</v>
      </c>
      <c r="I45" s="41">
        <v>1011</v>
      </c>
      <c r="J45" s="41" t="s">
        <v>87</v>
      </c>
      <c r="K45" s="42">
        <f t="shared" si="6"/>
        <v>2.467851</v>
      </c>
      <c r="L45" s="42">
        <f t="shared" si="7"/>
        <v>3.467851</v>
      </c>
      <c r="M45" s="43" t="s">
        <v>79</v>
      </c>
      <c r="N45" s="38">
        <f t="shared" si="9"/>
        <v>0.02210175</v>
      </c>
    </row>
    <row r="46" s="2" customFormat="1" ht="22" customHeight="1" spans="1:14">
      <c r="A46" s="23" t="s">
        <v>33</v>
      </c>
      <c r="B46" s="24" t="s">
        <v>75</v>
      </c>
      <c r="C46" s="23" t="s">
        <v>35</v>
      </c>
      <c r="D46" s="25" t="s">
        <v>36</v>
      </c>
      <c r="E46" s="26" t="s">
        <v>76</v>
      </c>
      <c r="F46" s="27" t="s">
        <v>88</v>
      </c>
      <c r="G46" s="29">
        <v>31939</v>
      </c>
      <c r="H46" s="28"/>
      <c r="I46" s="41">
        <v>3000</v>
      </c>
      <c r="J46" s="41" t="s">
        <v>89</v>
      </c>
      <c r="K46" s="42">
        <f t="shared" si="6"/>
        <v>7.323</v>
      </c>
      <c r="L46" s="42">
        <f t="shared" si="7"/>
        <v>8.323</v>
      </c>
      <c r="M46" s="43" t="s">
        <v>79</v>
      </c>
      <c r="N46" s="38">
        <f t="shared" si="9"/>
        <v>0.02210175</v>
      </c>
    </row>
    <row r="47" s="2" customFormat="1" ht="22" customHeight="1" spans="1:14">
      <c r="A47" s="23"/>
      <c r="B47" s="24"/>
      <c r="C47" s="23"/>
      <c r="D47" s="25"/>
      <c r="E47" s="26"/>
      <c r="F47" s="27"/>
      <c r="G47" s="29"/>
      <c r="H47" s="28"/>
      <c r="I47" s="41">
        <v>3000</v>
      </c>
      <c r="J47" s="41" t="s">
        <v>90</v>
      </c>
      <c r="K47" s="42">
        <f t="shared" si="6"/>
        <v>7.323</v>
      </c>
      <c r="L47" s="42">
        <f t="shared" si="7"/>
        <v>8.323</v>
      </c>
      <c r="M47" s="43" t="s">
        <v>79</v>
      </c>
      <c r="N47" s="38">
        <f t="shared" si="9"/>
        <v>0.02210175</v>
      </c>
    </row>
    <row r="48" s="2" customFormat="1" ht="22" customHeight="1" spans="1:14">
      <c r="A48" s="23"/>
      <c r="B48" s="24"/>
      <c r="C48" s="23"/>
      <c r="D48" s="25"/>
      <c r="E48" s="26"/>
      <c r="F48" s="27"/>
      <c r="G48" s="29"/>
      <c r="H48" s="28"/>
      <c r="I48" s="41">
        <v>3000</v>
      </c>
      <c r="J48" s="41" t="s">
        <v>91</v>
      </c>
      <c r="K48" s="42">
        <f t="shared" si="6"/>
        <v>7.323</v>
      </c>
      <c r="L48" s="42">
        <f t="shared" si="7"/>
        <v>8.323</v>
      </c>
      <c r="M48" s="43" t="s">
        <v>79</v>
      </c>
      <c r="N48" s="38">
        <f t="shared" si="9"/>
        <v>0.02210175</v>
      </c>
    </row>
    <row r="49" s="2" customFormat="1" ht="22" customHeight="1" spans="1:14">
      <c r="A49" s="23"/>
      <c r="B49" s="24"/>
      <c r="C49" s="23"/>
      <c r="D49" s="25"/>
      <c r="E49" s="26"/>
      <c r="F49" s="27"/>
      <c r="G49" s="29"/>
      <c r="H49" s="28"/>
      <c r="I49" s="41">
        <v>3000</v>
      </c>
      <c r="J49" s="41" t="s">
        <v>92</v>
      </c>
      <c r="K49" s="42">
        <f t="shared" si="6"/>
        <v>7.323</v>
      </c>
      <c r="L49" s="42">
        <f t="shared" si="7"/>
        <v>8.323</v>
      </c>
      <c r="M49" s="43" t="s">
        <v>79</v>
      </c>
      <c r="N49" s="38">
        <f t="shared" si="9"/>
        <v>0.02210175</v>
      </c>
    </row>
    <row r="50" s="2" customFormat="1" ht="22" customHeight="1" spans="1:14">
      <c r="A50" s="23"/>
      <c r="B50" s="24"/>
      <c r="C50" s="23"/>
      <c r="D50" s="25"/>
      <c r="E50" s="26"/>
      <c r="F50" s="27"/>
      <c r="G50" s="29"/>
      <c r="H50" s="28"/>
      <c r="I50" s="41">
        <v>3000</v>
      </c>
      <c r="J50" s="41" t="s">
        <v>93</v>
      </c>
      <c r="K50" s="42">
        <f t="shared" si="6"/>
        <v>7.323</v>
      </c>
      <c r="L50" s="42">
        <f t="shared" si="7"/>
        <v>8.323</v>
      </c>
      <c r="M50" s="43" t="s">
        <v>79</v>
      </c>
      <c r="N50" s="38">
        <f t="shared" si="9"/>
        <v>0.02210175</v>
      </c>
    </row>
    <row r="51" s="2" customFormat="1" ht="22" customHeight="1" spans="1:14">
      <c r="A51" s="23"/>
      <c r="B51" s="24"/>
      <c r="C51" s="23"/>
      <c r="D51" s="25"/>
      <c r="E51" s="26"/>
      <c r="F51" s="27"/>
      <c r="G51" s="29"/>
      <c r="H51" s="28"/>
      <c r="I51" s="41">
        <v>3000</v>
      </c>
      <c r="J51" s="41" t="s">
        <v>94</v>
      </c>
      <c r="K51" s="42">
        <f t="shared" si="6"/>
        <v>7.323</v>
      </c>
      <c r="L51" s="42">
        <f t="shared" si="7"/>
        <v>8.323</v>
      </c>
      <c r="M51" s="43" t="s">
        <v>79</v>
      </c>
      <c r="N51" s="38">
        <f t="shared" si="9"/>
        <v>0.02210175</v>
      </c>
    </row>
    <row r="52" s="2" customFormat="1" ht="22" customHeight="1" spans="1:14">
      <c r="A52" s="23"/>
      <c r="B52" s="24"/>
      <c r="C52" s="23"/>
      <c r="D52" s="25"/>
      <c r="E52" s="26"/>
      <c r="F52" s="27"/>
      <c r="G52" s="29"/>
      <c r="H52" s="28"/>
      <c r="I52" s="41">
        <v>3000</v>
      </c>
      <c r="J52" s="41" t="s">
        <v>95</v>
      </c>
      <c r="K52" s="42">
        <f t="shared" si="6"/>
        <v>7.323</v>
      </c>
      <c r="L52" s="42">
        <f t="shared" si="7"/>
        <v>8.323</v>
      </c>
      <c r="M52" s="43" t="s">
        <v>79</v>
      </c>
      <c r="N52" s="38">
        <f t="shared" si="9"/>
        <v>0.02210175</v>
      </c>
    </row>
    <row r="53" s="2" customFormat="1" ht="22" customHeight="1" spans="1:14">
      <c r="A53" s="23"/>
      <c r="B53" s="24"/>
      <c r="C53" s="23"/>
      <c r="D53" s="25"/>
      <c r="E53" s="26"/>
      <c r="F53" s="27"/>
      <c r="G53" s="29"/>
      <c r="H53" s="28"/>
      <c r="I53" s="41">
        <v>3000</v>
      </c>
      <c r="J53" s="41" t="s">
        <v>96</v>
      </c>
      <c r="K53" s="42">
        <f t="shared" si="6"/>
        <v>7.323</v>
      </c>
      <c r="L53" s="42">
        <f t="shared" si="7"/>
        <v>8.323</v>
      </c>
      <c r="M53" s="43" t="s">
        <v>79</v>
      </c>
      <c r="N53" s="38">
        <f t="shared" si="9"/>
        <v>0.02210175</v>
      </c>
    </row>
    <row r="54" s="2" customFormat="1" ht="22" customHeight="1" spans="1:14">
      <c r="A54" s="23"/>
      <c r="B54" s="24"/>
      <c r="C54" s="23"/>
      <c r="D54" s="25"/>
      <c r="E54" s="26"/>
      <c r="F54" s="27"/>
      <c r="G54" s="29"/>
      <c r="H54" s="28"/>
      <c r="I54" s="41">
        <v>3000</v>
      </c>
      <c r="J54" s="41" t="s">
        <v>97</v>
      </c>
      <c r="K54" s="42">
        <f t="shared" si="6"/>
        <v>7.323</v>
      </c>
      <c r="L54" s="42">
        <f t="shared" si="7"/>
        <v>8.323</v>
      </c>
      <c r="M54" s="43" t="s">
        <v>79</v>
      </c>
      <c r="N54" s="38">
        <f t="shared" si="9"/>
        <v>0.02210175</v>
      </c>
    </row>
    <row r="55" s="2" customFormat="1" ht="22" customHeight="1" spans="1:14">
      <c r="A55" s="23"/>
      <c r="B55" s="24"/>
      <c r="C55" s="23"/>
      <c r="D55" s="25"/>
      <c r="E55" s="26"/>
      <c r="F55" s="27"/>
      <c r="G55" s="29"/>
      <c r="H55" s="28"/>
      <c r="I55" s="41">
        <v>3000</v>
      </c>
      <c r="J55" s="41" t="s">
        <v>98</v>
      </c>
      <c r="K55" s="42">
        <f t="shared" si="6"/>
        <v>7.323</v>
      </c>
      <c r="L55" s="42">
        <f t="shared" ref="L55:L72" si="10">K55+1</f>
        <v>8.323</v>
      </c>
      <c r="M55" s="43" t="s">
        <v>79</v>
      </c>
      <c r="N55" s="38">
        <f t="shared" ref="N55:N72" si="11">0.705*0.165*0.19</f>
        <v>0.02210175</v>
      </c>
    </row>
    <row r="56" s="2" customFormat="1" ht="22" customHeight="1" spans="1:14">
      <c r="A56" s="23"/>
      <c r="B56" s="24"/>
      <c r="C56" s="23"/>
      <c r="D56" s="25"/>
      <c r="E56" s="26"/>
      <c r="F56" s="27"/>
      <c r="G56" s="29"/>
      <c r="H56" s="29">
        <v>100</v>
      </c>
      <c r="I56" s="41">
        <v>2039</v>
      </c>
      <c r="J56" s="41" t="s">
        <v>99</v>
      </c>
      <c r="K56" s="42">
        <f t="shared" si="6"/>
        <v>4.977199</v>
      </c>
      <c r="L56" s="42">
        <f t="shared" si="10"/>
        <v>5.977199</v>
      </c>
      <c r="M56" s="43" t="s">
        <v>79</v>
      </c>
      <c r="N56" s="38">
        <f t="shared" si="11"/>
        <v>0.02210175</v>
      </c>
    </row>
    <row r="57" s="2" customFormat="1" ht="22" customHeight="1" spans="1:14">
      <c r="A57" s="23" t="s">
        <v>33</v>
      </c>
      <c r="B57" s="24" t="s">
        <v>75</v>
      </c>
      <c r="C57" s="23" t="s">
        <v>35</v>
      </c>
      <c r="D57" s="25" t="s">
        <v>36</v>
      </c>
      <c r="E57" s="26" t="s">
        <v>76</v>
      </c>
      <c r="F57" s="27" t="s">
        <v>38</v>
      </c>
      <c r="G57" s="29">
        <v>28438</v>
      </c>
      <c r="H57" s="28"/>
      <c r="I57" s="41">
        <v>3000</v>
      </c>
      <c r="J57" s="41" t="s">
        <v>100</v>
      </c>
      <c r="K57" s="42">
        <f t="shared" si="6"/>
        <v>7.323</v>
      </c>
      <c r="L57" s="42">
        <f t="shared" si="10"/>
        <v>8.323</v>
      </c>
      <c r="M57" s="43" t="s">
        <v>79</v>
      </c>
      <c r="N57" s="38">
        <f t="shared" si="11"/>
        <v>0.02210175</v>
      </c>
    </row>
    <row r="58" s="2" customFormat="1" ht="22" customHeight="1" spans="1:14">
      <c r="A58" s="23"/>
      <c r="B58" s="24"/>
      <c r="C58" s="23"/>
      <c r="D58" s="25"/>
      <c r="E58" s="26"/>
      <c r="F58" s="27"/>
      <c r="G58" s="29"/>
      <c r="H58" s="28"/>
      <c r="I58" s="41">
        <v>3000</v>
      </c>
      <c r="J58" s="41" t="s">
        <v>101</v>
      </c>
      <c r="K58" s="42">
        <f t="shared" si="6"/>
        <v>7.323</v>
      </c>
      <c r="L58" s="42">
        <f t="shared" si="10"/>
        <v>8.323</v>
      </c>
      <c r="M58" s="43" t="s">
        <v>79</v>
      </c>
      <c r="N58" s="38">
        <f t="shared" si="11"/>
        <v>0.02210175</v>
      </c>
    </row>
    <row r="59" s="2" customFormat="1" ht="22" customHeight="1" spans="1:14">
      <c r="A59" s="23"/>
      <c r="B59" s="24"/>
      <c r="C59" s="23"/>
      <c r="D59" s="25"/>
      <c r="E59" s="26"/>
      <c r="F59" s="27"/>
      <c r="G59" s="29"/>
      <c r="H59" s="28"/>
      <c r="I59" s="41">
        <v>3000</v>
      </c>
      <c r="J59" s="41" t="s">
        <v>102</v>
      </c>
      <c r="K59" s="42">
        <f t="shared" si="6"/>
        <v>7.323</v>
      </c>
      <c r="L59" s="42">
        <f t="shared" si="10"/>
        <v>8.323</v>
      </c>
      <c r="M59" s="43" t="s">
        <v>79</v>
      </c>
      <c r="N59" s="38">
        <f t="shared" si="11"/>
        <v>0.02210175</v>
      </c>
    </row>
    <row r="60" s="2" customFormat="1" ht="22" customHeight="1" spans="1:14">
      <c r="A60" s="23"/>
      <c r="B60" s="24"/>
      <c r="C60" s="23"/>
      <c r="D60" s="25"/>
      <c r="E60" s="26"/>
      <c r="F60" s="27"/>
      <c r="G60" s="29"/>
      <c r="H60" s="28"/>
      <c r="I60" s="41">
        <v>3000</v>
      </c>
      <c r="J60" s="41" t="s">
        <v>103</v>
      </c>
      <c r="K60" s="42">
        <f t="shared" si="6"/>
        <v>7.323</v>
      </c>
      <c r="L60" s="42">
        <f t="shared" si="10"/>
        <v>8.323</v>
      </c>
      <c r="M60" s="43" t="s">
        <v>79</v>
      </c>
      <c r="N60" s="38">
        <f t="shared" si="11"/>
        <v>0.02210175</v>
      </c>
    </row>
    <row r="61" s="2" customFormat="1" ht="22" customHeight="1" spans="1:14">
      <c r="A61" s="23"/>
      <c r="B61" s="24"/>
      <c r="C61" s="23"/>
      <c r="D61" s="25"/>
      <c r="E61" s="26"/>
      <c r="F61" s="27"/>
      <c r="G61" s="29"/>
      <c r="H61" s="28"/>
      <c r="I61" s="41">
        <v>3000</v>
      </c>
      <c r="J61" s="41" t="s">
        <v>104</v>
      </c>
      <c r="K61" s="42">
        <f t="shared" si="6"/>
        <v>7.323</v>
      </c>
      <c r="L61" s="42">
        <f t="shared" si="10"/>
        <v>8.323</v>
      </c>
      <c r="M61" s="43" t="s">
        <v>79</v>
      </c>
      <c r="N61" s="38">
        <f t="shared" si="11"/>
        <v>0.02210175</v>
      </c>
    </row>
    <row r="62" s="2" customFormat="1" ht="22" customHeight="1" spans="1:14">
      <c r="A62" s="23"/>
      <c r="B62" s="24"/>
      <c r="C62" s="23"/>
      <c r="D62" s="25"/>
      <c r="E62" s="26"/>
      <c r="F62" s="27"/>
      <c r="G62" s="29"/>
      <c r="H62" s="28"/>
      <c r="I62" s="41">
        <v>3000</v>
      </c>
      <c r="J62" s="41" t="s">
        <v>105</v>
      </c>
      <c r="K62" s="42">
        <f t="shared" si="6"/>
        <v>7.323</v>
      </c>
      <c r="L62" s="42">
        <f t="shared" si="10"/>
        <v>8.323</v>
      </c>
      <c r="M62" s="43" t="s">
        <v>79</v>
      </c>
      <c r="N62" s="38">
        <f t="shared" si="11"/>
        <v>0.02210175</v>
      </c>
    </row>
    <row r="63" s="2" customFormat="1" ht="22" customHeight="1" spans="1:14">
      <c r="A63" s="23"/>
      <c r="B63" s="24"/>
      <c r="C63" s="23"/>
      <c r="D63" s="25"/>
      <c r="E63" s="26"/>
      <c r="F63" s="27"/>
      <c r="G63" s="29"/>
      <c r="H63" s="28"/>
      <c r="I63" s="41">
        <v>3000</v>
      </c>
      <c r="J63" s="41" t="s">
        <v>106</v>
      </c>
      <c r="K63" s="42">
        <f t="shared" si="6"/>
        <v>7.323</v>
      </c>
      <c r="L63" s="42">
        <f t="shared" si="10"/>
        <v>8.323</v>
      </c>
      <c r="M63" s="43" t="s">
        <v>79</v>
      </c>
      <c r="N63" s="38">
        <f t="shared" si="11"/>
        <v>0.02210175</v>
      </c>
    </row>
    <row r="64" s="2" customFormat="1" ht="22" customHeight="1" spans="1:14">
      <c r="A64" s="23"/>
      <c r="B64" s="24"/>
      <c r="C64" s="23"/>
      <c r="D64" s="25"/>
      <c r="E64" s="26"/>
      <c r="F64" s="27"/>
      <c r="G64" s="29"/>
      <c r="H64" s="28"/>
      <c r="I64" s="41">
        <v>3000</v>
      </c>
      <c r="J64" s="41" t="s">
        <v>107</v>
      </c>
      <c r="K64" s="42">
        <f t="shared" si="6"/>
        <v>7.323</v>
      </c>
      <c r="L64" s="42">
        <f t="shared" si="10"/>
        <v>8.323</v>
      </c>
      <c r="M64" s="43" t="s">
        <v>79</v>
      </c>
      <c r="N64" s="38">
        <f t="shared" si="11"/>
        <v>0.02210175</v>
      </c>
    </row>
    <row r="65" s="2" customFormat="1" ht="22" customHeight="1" spans="1:14">
      <c r="A65" s="23"/>
      <c r="B65" s="24"/>
      <c r="C65" s="23"/>
      <c r="D65" s="25"/>
      <c r="E65" s="26"/>
      <c r="F65" s="27"/>
      <c r="G65" s="29"/>
      <c r="H65" s="28"/>
      <c r="I65" s="41">
        <v>3000</v>
      </c>
      <c r="J65" s="41" t="s">
        <v>108</v>
      </c>
      <c r="K65" s="42">
        <f t="shared" si="6"/>
        <v>7.323</v>
      </c>
      <c r="L65" s="42">
        <f t="shared" si="10"/>
        <v>8.323</v>
      </c>
      <c r="M65" s="43" t="s">
        <v>79</v>
      </c>
      <c r="N65" s="38">
        <f t="shared" si="11"/>
        <v>0.02210175</v>
      </c>
    </row>
    <row r="66" s="2" customFormat="1" ht="22" customHeight="1" spans="1:14">
      <c r="A66" s="44"/>
      <c r="B66" s="45"/>
      <c r="C66" s="44"/>
      <c r="D66" s="31"/>
      <c r="E66" s="32"/>
      <c r="F66" s="33"/>
      <c r="G66" s="29"/>
      <c r="H66" s="28">
        <v>100</v>
      </c>
      <c r="I66" s="41">
        <v>1538</v>
      </c>
      <c r="J66" s="41" t="s">
        <v>109</v>
      </c>
      <c r="K66" s="42">
        <f t="shared" si="6"/>
        <v>3.754258</v>
      </c>
      <c r="L66" s="42">
        <f t="shared" si="10"/>
        <v>4.754258</v>
      </c>
      <c r="M66" s="43" t="s">
        <v>79</v>
      </c>
      <c r="N66" s="38">
        <f t="shared" si="11"/>
        <v>0.02210175</v>
      </c>
    </row>
    <row r="67" s="2" customFormat="1" ht="22" customHeight="1" spans="1:14">
      <c r="A67" s="23" t="s">
        <v>33</v>
      </c>
      <c r="B67" s="24" t="s">
        <v>75</v>
      </c>
      <c r="C67" s="23" t="s">
        <v>35</v>
      </c>
      <c r="D67" s="25" t="s">
        <v>36</v>
      </c>
      <c r="E67" s="26" t="s">
        <v>76</v>
      </c>
      <c r="F67" s="27" t="s">
        <v>110</v>
      </c>
      <c r="G67" s="29">
        <v>14290</v>
      </c>
      <c r="H67" s="28"/>
      <c r="I67" s="55">
        <v>3000</v>
      </c>
      <c r="J67" s="41" t="s">
        <v>111</v>
      </c>
      <c r="K67" s="42">
        <f t="shared" si="6"/>
        <v>7.323</v>
      </c>
      <c r="L67" s="42">
        <f t="shared" si="10"/>
        <v>8.323</v>
      </c>
      <c r="M67" s="43" t="s">
        <v>79</v>
      </c>
      <c r="N67" s="38">
        <f t="shared" si="11"/>
        <v>0.02210175</v>
      </c>
    </row>
    <row r="68" s="2" customFormat="1" ht="22" customHeight="1" spans="1:14">
      <c r="A68" s="23"/>
      <c r="B68" s="24"/>
      <c r="C68" s="23"/>
      <c r="D68" s="25"/>
      <c r="E68" s="26"/>
      <c r="F68" s="27"/>
      <c r="G68" s="29"/>
      <c r="H68" s="28"/>
      <c r="I68" s="55">
        <v>3000</v>
      </c>
      <c r="J68" s="41" t="s">
        <v>112</v>
      </c>
      <c r="K68" s="42">
        <f t="shared" si="6"/>
        <v>7.323</v>
      </c>
      <c r="L68" s="42">
        <f t="shared" si="10"/>
        <v>8.323</v>
      </c>
      <c r="M68" s="43" t="s">
        <v>79</v>
      </c>
      <c r="N68" s="38">
        <f t="shared" si="11"/>
        <v>0.02210175</v>
      </c>
    </row>
    <row r="69" s="2" customFormat="1" ht="22" customHeight="1" spans="1:14">
      <c r="A69" s="23"/>
      <c r="B69" s="24"/>
      <c r="C69" s="23"/>
      <c r="D69" s="25"/>
      <c r="E69" s="26"/>
      <c r="F69" s="27"/>
      <c r="G69" s="29"/>
      <c r="H69" s="28"/>
      <c r="I69" s="55">
        <v>3000</v>
      </c>
      <c r="J69" s="41" t="s">
        <v>113</v>
      </c>
      <c r="K69" s="42">
        <f t="shared" si="6"/>
        <v>7.323</v>
      </c>
      <c r="L69" s="42">
        <f t="shared" si="10"/>
        <v>8.323</v>
      </c>
      <c r="M69" s="43" t="s">
        <v>79</v>
      </c>
      <c r="N69" s="38">
        <f t="shared" si="11"/>
        <v>0.02210175</v>
      </c>
    </row>
    <row r="70" s="2" customFormat="1" ht="22" customHeight="1" spans="1:14">
      <c r="A70" s="23"/>
      <c r="B70" s="24"/>
      <c r="C70" s="23"/>
      <c r="D70" s="25"/>
      <c r="E70" s="26"/>
      <c r="F70" s="27"/>
      <c r="G70" s="29"/>
      <c r="H70" s="28"/>
      <c r="I70" s="55">
        <v>3000</v>
      </c>
      <c r="J70" s="41" t="s">
        <v>114</v>
      </c>
      <c r="K70" s="42">
        <f t="shared" si="6"/>
        <v>7.323</v>
      </c>
      <c r="L70" s="42">
        <f t="shared" si="10"/>
        <v>8.323</v>
      </c>
      <c r="M70" s="43" t="s">
        <v>79</v>
      </c>
      <c r="N70" s="38">
        <f t="shared" si="11"/>
        <v>0.02210175</v>
      </c>
    </row>
    <row r="71" s="2" customFormat="1" ht="22" customHeight="1" spans="1:14">
      <c r="A71" s="23"/>
      <c r="B71" s="24"/>
      <c r="C71" s="23"/>
      <c r="D71" s="25"/>
      <c r="E71" s="26"/>
      <c r="F71" s="27"/>
      <c r="G71" s="29"/>
      <c r="H71" s="28"/>
      <c r="I71" s="55">
        <v>2290</v>
      </c>
      <c r="J71" s="41" t="s">
        <v>115</v>
      </c>
      <c r="K71" s="42">
        <f t="shared" si="6"/>
        <v>5.58989</v>
      </c>
      <c r="L71" s="42">
        <f t="shared" si="10"/>
        <v>6.58989</v>
      </c>
      <c r="M71" s="43" t="s">
        <v>79</v>
      </c>
      <c r="N71" s="38">
        <f t="shared" si="11"/>
        <v>0.02210175</v>
      </c>
    </row>
    <row r="72" s="2" customFormat="1" ht="22" customHeight="1" spans="1:14">
      <c r="A72" s="46"/>
      <c r="B72" s="47"/>
      <c r="C72" s="46"/>
      <c r="D72" s="46"/>
      <c r="E72" s="48"/>
      <c r="F72" s="49"/>
      <c r="G72" s="50"/>
      <c r="H72" s="51"/>
      <c r="I72" s="57"/>
      <c r="J72" s="58"/>
      <c r="K72" s="59"/>
      <c r="L72" s="59"/>
      <c r="M72" s="60"/>
      <c r="N72" s="60"/>
    </row>
    <row r="73" s="2" customFormat="1" ht="22" customHeight="1" spans="1:14">
      <c r="A73" s="31"/>
      <c r="B73" s="52"/>
      <c r="C73" s="31"/>
      <c r="D73" s="31"/>
      <c r="E73" s="53"/>
      <c r="F73" s="54"/>
      <c r="G73" s="55"/>
      <c r="H73" s="56"/>
      <c r="I73" s="55">
        <f>SUM(I8:I72)</f>
        <v>127837</v>
      </c>
      <c r="J73" s="61" t="s">
        <v>116</v>
      </c>
      <c r="K73" s="62">
        <f>SUM(K15:K72)</f>
        <v>385.589833</v>
      </c>
      <c r="L73" s="62">
        <f>SUM(L15:L72)</f>
        <v>442.589833</v>
      </c>
      <c r="M73" s="63"/>
      <c r="N73" s="38">
        <f>SUM(N15:N72)</f>
        <v>1.298187</v>
      </c>
    </row>
    <row r="74" s="1" customFormat="1" spans="8:12">
      <c r="H74" s="3"/>
      <c r="I74" s="64"/>
      <c r="J74" s="64"/>
      <c r="K74" s="4"/>
      <c r="L74" s="4"/>
    </row>
    <row r="76" s="1" customFormat="1" spans="8:12">
      <c r="H76" s="35"/>
      <c r="K76" s="4"/>
      <c r="L76" s="4"/>
    </row>
  </sheetData>
  <mergeCells count="59">
    <mergeCell ref="A1:M1"/>
    <mergeCell ref="A2:M2"/>
    <mergeCell ref="F3:G3"/>
    <mergeCell ref="A8:A14"/>
    <mergeCell ref="A15:A25"/>
    <mergeCell ref="A26:A29"/>
    <mergeCell ref="A30:A36"/>
    <mergeCell ref="A37:A45"/>
    <mergeCell ref="A46:A56"/>
    <mergeCell ref="A57:A66"/>
    <mergeCell ref="A67:A71"/>
    <mergeCell ref="B8:B14"/>
    <mergeCell ref="B15:B25"/>
    <mergeCell ref="B26:B29"/>
    <mergeCell ref="B30:B36"/>
    <mergeCell ref="B37:B45"/>
    <mergeCell ref="B46:B56"/>
    <mergeCell ref="B57:B66"/>
    <mergeCell ref="B67:B71"/>
    <mergeCell ref="C8:C14"/>
    <mergeCell ref="C15:C25"/>
    <mergeCell ref="C26:C29"/>
    <mergeCell ref="C30:C36"/>
    <mergeCell ref="C37:C45"/>
    <mergeCell ref="C46:C56"/>
    <mergeCell ref="C57:C66"/>
    <mergeCell ref="C67:C71"/>
    <mergeCell ref="D8:D14"/>
    <mergeCell ref="D15:D25"/>
    <mergeCell ref="D26:D29"/>
    <mergeCell ref="D30:D36"/>
    <mergeCell ref="D37:D45"/>
    <mergeCell ref="D46:D56"/>
    <mergeCell ref="D57:D66"/>
    <mergeCell ref="D67:D71"/>
    <mergeCell ref="E8:E14"/>
    <mergeCell ref="E15:E25"/>
    <mergeCell ref="E26:E29"/>
    <mergeCell ref="E30:E36"/>
    <mergeCell ref="E37:E45"/>
    <mergeCell ref="E46:E56"/>
    <mergeCell ref="E57:E66"/>
    <mergeCell ref="E67:E71"/>
    <mergeCell ref="F8:F14"/>
    <mergeCell ref="F15:F25"/>
    <mergeCell ref="F26:F29"/>
    <mergeCell ref="F30:F36"/>
    <mergeCell ref="F37:F45"/>
    <mergeCell ref="F46:F56"/>
    <mergeCell ref="F57:F66"/>
    <mergeCell ref="F67:F71"/>
    <mergeCell ref="G8:G14"/>
    <mergeCell ref="G15:G25"/>
    <mergeCell ref="G26:G29"/>
    <mergeCell ref="G30:G36"/>
    <mergeCell ref="G37:G45"/>
    <mergeCell ref="G46:G56"/>
    <mergeCell ref="G57:G66"/>
    <mergeCell ref="G67:G71"/>
  </mergeCells>
  <printOptions horizontalCentered="1" verticalCentered="1"/>
  <pageMargins left="0.0388888888888889" right="0.0388888888888889" top="0.196527777777778" bottom="0.196527777777778" header="0.5" footer="0.5"/>
  <pageSetup paperSize="8" orientation="portrait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送货单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2020-06-09T07:18:00Z</cp:lastPrinted>
  <dcterms:modified xsi:type="dcterms:W3CDTF">2025-07-08T07:09:19Z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75BBD75560DA49D480287DF11AEA9925_13</vt:lpwstr>
  </property>
  <property fmtid="{D5CDD505-2E9C-101B-9397-08002B2CF9AE}" pid="4" name="commondata">
    <vt:lpwstr>eyJoZGlkIjoiOTQ5YTg3MzFiNTU1YmJjMDc5NWJjZjQzMGI5ZTIwZDEifQ==</vt:lpwstr>
  </property>
</Properties>
</file>