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<sst xmlns="http://schemas.openxmlformats.org/spreadsheetml/2006/main" count="56" uniqueCount="53">
  <si>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</si>
  <si>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</si>
  <si>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</si>
  <si>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8499477064509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</si>
  <si>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</si>
  <si>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</si>
  <si>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</si>
  <si>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</si>
  <si>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</si>
  <si>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</si>
  <si>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</si>
  <si>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</si>
  <si>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</si>
  <si>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</si>
  <si>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</si>
  <si>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</si>
  <si>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</si>
  <si>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</si>
  <si>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</si>
  <si>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</si>
  <si>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</si>
  <si>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</si>
  <si>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</si>
  <si>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</si>
  <si>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</si>
  <si>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</si>
  <si>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</si>
  <si>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P25071036</t>
  </si>
  <si>
    <t>JJW-ST-003 吊粒</t>
  </si>
  <si>
    <t>S25070388</t>
  </si>
  <si>
    <t>175851/140467 款</t>
  </si>
  <si>
    <t>20.5CM</t>
  </si>
  <si>
    <t>21*37*30</t>
  </si>
  <si>
    <t>P25071037</t>
  </si>
  <si>
    <t>S25070375</t>
  </si>
  <si>
    <t>172889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</si>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</sst>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shrinkToFit="1"/>
    </xf>
    <xf numFmtId="0" fontId="17" fillId="2" borderId="19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N10" sqref="N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45853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51" customHeight="1" spans="1:12">
      <c r="A9" s="43" t="s">
        <v>27</v>
      </c>
      <c r="B9" s="44" t="s">
        <v>28</v>
      </c>
      <c r="C9" s="45" t="s">
        <v>29</v>
      </c>
      <c r="D9" s="46" t="s">
        <v>30</v>
      </c>
      <c r="E9" s="43" t="s">
        <v>31</v>
      </c>
      <c r="F9" s="47">
        <v>7962</v>
      </c>
      <c r="G9" s="48">
        <f>+F9*0.02</f>
        <v>159.24</v>
      </c>
      <c r="H9" s="48">
        <f>+F9+G9</f>
        <v>8121.24</v>
      </c>
      <c r="I9" s="62">
        <v>1</v>
      </c>
      <c r="J9" s="62">
        <v>4.46</v>
      </c>
      <c r="K9" s="62">
        <v>4.86</v>
      </c>
      <c r="L9" s="62" t="s">
        <v>32</v>
      </c>
    </row>
    <row r="10" ht="51" customHeight="1" spans="1:12">
      <c r="A10" s="43" t="s">
        <v>33</v>
      </c>
      <c r="B10" s="44" t="s">
        <v>28</v>
      </c>
      <c r="C10" s="45" t="s">
        <v>34</v>
      </c>
      <c r="D10" s="43" t="s">
        <v>35</v>
      </c>
      <c r="E10" s="43" t="s">
        <v>31</v>
      </c>
      <c r="F10" s="47">
        <v>6901</v>
      </c>
      <c r="G10" s="48">
        <f>+F10*0.02</f>
        <v>138.02</v>
      </c>
      <c r="H10" s="48">
        <f>+F10+G10</f>
        <v>7039.02</v>
      </c>
      <c r="I10" s="63"/>
      <c r="J10" s="63"/>
      <c r="K10" s="63"/>
      <c r="L10" s="63"/>
    </row>
    <row r="11" ht="24" customHeight="1" spans="1:12">
      <c r="A11" s="45"/>
      <c r="B11" s="45"/>
      <c r="C11" s="49"/>
      <c r="D11" s="43"/>
      <c r="E11" s="43"/>
      <c r="F11" s="47"/>
      <c r="G11" s="50"/>
      <c r="H11" s="50"/>
      <c r="I11" s="50"/>
      <c r="J11" s="50"/>
      <c r="K11" s="50"/>
      <c r="L11" s="50"/>
    </row>
    <row r="12" ht="24" customHeight="1" spans="1:12">
      <c r="A12" s="43"/>
      <c r="B12" s="44"/>
      <c r="C12" s="49"/>
      <c r="D12" s="43"/>
      <c r="E12" s="43"/>
      <c r="F12" s="47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7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7"/>
      <c r="G14" s="51"/>
      <c r="H14" s="51"/>
      <c r="I14" s="51"/>
      <c r="J14" s="51"/>
      <c r="K14" s="51"/>
      <c r="L14" s="50"/>
    </row>
    <row r="15" ht="24" customHeight="1" spans="1:12">
      <c r="A15" s="43"/>
      <c r="B15" s="44"/>
      <c r="C15" s="49"/>
      <c r="D15" s="43"/>
      <c r="E15" s="43"/>
      <c r="F15" s="47"/>
      <c r="G15" s="51"/>
      <c r="H15" s="51"/>
      <c r="I15" s="51"/>
      <c r="J15" s="51"/>
      <c r="K15" s="51"/>
      <c r="L15" s="50"/>
    </row>
    <row r="16" ht="24" customHeight="1" spans="1:12">
      <c r="A16" s="47"/>
      <c r="B16" s="44"/>
      <c r="C16" s="49"/>
      <c r="D16" s="43"/>
      <c r="E16" s="43"/>
      <c r="F16" s="47"/>
      <c r="G16" s="51"/>
      <c r="H16" s="51"/>
      <c r="I16" s="51"/>
      <c r="J16" s="51"/>
      <c r="K16" s="51"/>
      <c r="L16" s="50"/>
    </row>
    <row r="17" ht="24" customHeight="1" spans="1:12">
      <c r="A17" s="47"/>
      <c r="B17" s="44"/>
      <c r="C17" s="49"/>
      <c r="D17" s="43"/>
      <c r="E17" s="43"/>
      <c r="F17" s="47"/>
      <c r="G17" s="51"/>
      <c r="H17" s="51"/>
      <c r="I17" s="51"/>
      <c r="J17" s="51"/>
      <c r="K17" s="51"/>
      <c r="L17" s="50"/>
    </row>
    <row r="18" ht="24" customHeight="1" spans="1:12">
      <c r="A18" s="47"/>
      <c r="B18" s="52"/>
      <c r="C18" s="49"/>
      <c r="D18" s="43"/>
      <c r="E18" s="43"/>
      <c r="F18" s="47"/>
      <c r="G18" s="51"/>
      <c r="H18" s="51"/>
      <c r="I18" s="51"/>
      <c r="J18" s="51"/>
      <c r="K18" s="51"/>
      <c r="L18" s="50"/>
    </row>
    <row r="19" ht="15" spans="1:12">
      <c r="A19" s="50" t="s">
        <v>36</v>
      </c>
      <c r="B19" s="50"/>
      <c r="C19" s="53"/>
      <c r="D19" s="51"/>
      <c r="E19" s="51"/>
      <c r="F19" s="54">
        <f>SUM(F9:F18)</f>
        <v>14863</v>
      </c>
      <c r="G19" s="54">
        <f>SUM(G9:G18)</f>
        <v>297.26</v>
      </c>
      <c r="H19" s="54">
        <f>SUM(H9:H18)</f>
        <v>15160.26</v>
      </c>
      <c r="I19" s="64"/>
      <c r="J19" s="64">
        <f>SUM(J9:J18)</f>
        <v>4.46</v>
      </c>
      <c r="K19" s="64">
        <f>SUM(K9:K18)</f>
        <v>4.86</v>
      </c>
      <c r="L19" s="64" t="str">
        <f>+L9</f>
        <v>21*37*30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175851/140467 款</v>
      </c>
      <c r="C4" s="11"/>
    </row>
    <row r="5" s="1" customFormat="1" ht="41" customHeight="1" spans="1:3">
      <c r="A5" s="5" t="s">
        <v>42</v>
      </c>
      <c r="B5" s="12" t="str">
        <f>+箱单!B9</f>
        <v>JJW-ST-003 吊粒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+箱单!H19</f>
        <v>15160.26</v>
      </c>
      <c r="C7" s="14"/>
    </row>
    <row r="8" s="1" customFormat="1" ht="41" customHeight="1" spans="1:3">
      <c r="A8" s="5" t="s">
        <v>47</v>
      </c>
      <c r="B8" s="12" t="str">
        <f>+箱单!L19</f>
        <v>21*37*30</v>
      </c>
      <c r="C8" s="16" t="s">
        <v>48</v>
      </c>
    </row>
    <row r="9" s="1" customFormat="1" ht="41" customHeight="1" spans="1:3">
      <c r="A9" s="5" t="s">
        <v>49</v>
      </c>
      <c r="B9" s="17">
        <f>+箱单!K19</f>
        <v>4.86</v>
      </c>
      <c r="C9" s="18" t="s">
        <v>50</v>
      </c>
    </row>
    <row r="10" s="1" customFormat="1" ht="41" customHeight="1" spans="1:3">
      <c r="A10" s="5" t="s">
        <v>51</v>
      </c>
      <c r="B10" s="10">
        <f>箱单!J19</f>
        <v>4.46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2025-07-15T11:51:14Z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