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5060590 " sheetId="9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<sst xmlns="http://schemas.openxmlformats.org/spreadsheetml/2006/main" count="284" uniqueCount="114">
  <si>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</si>
  <si>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</si>
  <si>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</si>
  <si>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车牌号：赣EL0T02   15350474217</t>
  </si>
  <si>
    <t>江苏省苏州市张家港市凤凰镇镇北路53号吴15062506308</t>
  </si>
  <si>
    <t xml:space="preserve">ORDER NR </t>
  </si>
  <si>
    <t>Item Code</t>
  </si>
  <si>
    <t xml:space="preserve">ARTICLE </t>
  </si>
  <si>
    <t>Style number</t>
  </si>
  <si>
    <t>Colour</t>
  </si>
  <si>
    <t>Size</t>
  </si>
  <si>
    <t>Order Qty</t>
  </si>
  <si>
    <t>Back-up Qty</t>
  </si>
  <si>
    <t>Total Qty</t>
  </si>
  <si>
    <t>备注</t>
  </si>
  <si>
    <t>Carton #/Total</t>
  </si>
  <si>
    <t>Net Weight (kg)</t>
  </si>
  <si>
    <t>Gross Weight (kg)</t>
  </si>
  <si>
    <t>REMARK</t>
  </si>
  <si>
    <t>CBM</t>
  </si>
  <si>
    <r>
      <rPr>
        <b/>
        <sz val="10"/>
        <rFont val="宋体"/>
        <charset val="134"/>
      </rPr>
      <t>订单号</t>
    </r>
  </si>
  <si>
    <t>产品型号</t>
  </si>
  <si>
    <r>
      <rPr>
        <b/>
        <sz val="10"/>
        <rFont val="宋体"/>
        <charset val="134"/>
      </rPr>
      <t>款号</t>
    </r>
  </si>
  <si>
    <t>客户订单号</t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</si>
  <si>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</si>
  <si>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</si>
  <si>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</si>
  <si>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</si>
  <si>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</si>
  <si>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t>总箱数</t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</si>
  <si>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</si>
  <si>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</si>
  <si>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</si>
  <si>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体积</t>
  </si>
  <si>
    <t xml:space="preserve">P25061413      </t>
  </si>
  <si>
    <t xml:space="preserve">CSSH11268557A &amp;GREY HTHR HTP      </t>
  </si>
  <si>
    <t xml:space="preserve">S25060590 </t>
  </si>
  <si>
    <r>
      <rPr>
        <sz val="10"/>
        <rFont val="Calibri"/>
        <charset val="134"/>
      </rPr>
      <t>043-HTHR STP</t>
    </r>
    <r>
      <rPr>
        <sz val="10"/>
        <rFont val="宋体"/>
        <charset val="134"/>
      </rPr>
      <t>蓝色</t>
    </r>
  </si>
  <si>
    <t>S</t>
  </si>
  <si>
    <t>前卡</t>
  </si>
  <si>
    <t>1/58</t>
  </si>
  <si>
    <t>420*330*205</t>
  </si>
  <si>
    <t>2/58</t>
  </si>
  <si>
    <t>后卡</t>
  </si>
  <si>
    <t>3/58</t>
  </si>
  <si>
    <t>4/58</t>
  </si>
  <si>
    <t>043-HTHR STP蓝色</t>
  </si>
  <si>
    <t>M</t>
  </si>
  <si>
    <t>5/58</t>
  </si>
  <si>
    <t>6/58</t>
  </si>
  <si>
    <t>7/58</t>
  </si>
  <si>
    <t>8/58</t>
  </si>
  <si>
    <t>前卡&amp;后卡</t>
  </si>
  <si>
    <t>9/58</t>
  </si>
  <si>
    <t xml:space="preserve">S25060590  </t>
  </si>
  <si>
    <t>L</t>
  </si>
  <si>
    <t>10/58</t>
  </si>
  <si>
    <t>11/58</t>
  </si>
  <si>
    <t>12/58</t>
  </si>
  <si>
    <t>13/58</t>
  </si>
  <si>
    <t>14/58</t>
  </si>
  <si>
    <t>XL</t>
  </si>
  <si>
    <t>15/58</t>
  </si>
  <si>
    <t>16/58</t>
  </si>
  <si>
    <t>17/58</t>
  </si>
  <si>
    <t>18/58</t>
  </si>
  <si>
    <t>XXL</t>
  </si>
  <si>
    <t>19/58</t>
  </si>
  <si>
    <t>20/58</t>
  </si>
  <si>
    <t xml:space="preserve">CSSH11268557B &amp; GREY PRT   </t>
  </si>
  <si>
    <r>
      <rPr>
        <sz val="10"/>
        <rFont val="Calibri"/>
        <charset val="134"/>
      </rPr>
      <t>031-GREY PRT/</t>
    </r>
    <r>
      <rPr>
        <sz val="10"/>
        <rFont val="宋体"/>
        <charset val="134"/>
      </rPr>
      <t>淡粉色</t>
    </r>
  </si>
  <si>
    <t>21/58</t>
  </si>
  <si>
    <t>22/58</t>
  </si>
  <si>
    <t>23/58</t>
  </si>
  <si>
    <t>24/58</t>
  </si>
  <si>
    <t>031-GREY PRT/淡粉色</t>
  </si>
  <si>
    <t>25/58</t>
  </si>
  <si>
    <t>26/58</t>
  </si>
  <si>
    <t>27/58</t>
  </si>
  <si>
    <t>28/58</t>
  </si>
  <si>
    <t>29/58</t>
  </si>
  <si>
    <t>30/58</t>
  </si>
  <si>
    <t>31/58</t>
  </si>
  <si>
    <t>32/58</t>
  </si>
  <si>
    <t>33/58</t>
  </si>
  <si>
    <t>34/58</t>
  </si>
  <si>
    <t>35/58</t>
  </si>
  <si>
    <t>36/58</t>
  </si>
  <si>
    <t>37/58</t>
  </si>
  <si>
    <t>38/58</t>
  </si>
  <si>
    <t>39/58</t>
  </si>
  <si>
    <t>40/58</t>
  </si>
  <si>
    <t>41/58</t>
  </si>
  <si>
    <t>42/58</t>
  </si>
  <si>
    <t xml:space="preserve">CSSH11268557 &amp; NAVY PRT           </t>
  </si>
  <si>
    <r>
      <rPr>
        <sz val="10"/>
        <rFont val="Calibri"/>
        <charset val="134"/>
      </rPr>
      <t>401-NAVY PRT/</t>
    </r>
    <r>
      <rPr>
        <sz val="10"/>
        <rFont val="宋体"/>
        <charset val="134"/>
      </rPr>
      <t>紫粉色</t>
    </r>
  </si>
  <si>
    <t>43/58</t>
  </si>
  <si>
    <t>44/58</t>
  </si>
  <si>
    <t>45/58</t>
  </si>
  <si>
    <t>46/58</t>
  </si>
  <si>
    <t>401-NAVY PRT/紫粉色</t>
  </si>
  <si>
    <t>47/58</t>
  </si>
  <si>
    <t>48/58</t>
  </si>
  <si>
    <t>49/58</t>
  </si>
  <si>
    <t>50/58</t>
  </si>
  <si>
    <t>51/58</t>
  </si>
  <si>
    <t>52/58</t>
  </si>
  <si>
    <t>53/58</t>
  </si>
  <si>
    <t>54/58</t>
  </si>
  <si>
    <t>55/58</t>
  </si>
  <si>
    <t>56/58</t>
  </si>
  <si>
    <t>57/58</t>
  </si>
  <si>
    <t>58/58</t>
  </si>
  <si>
    <r>
      <rPr>
        <sz val="10"/>
        <rFont val="Calibri"/>
        <charset val="134"/>
      </rPr>
      <t>58</t>
    </r>
    <r>
      <rPr>
        <sz val="10"/>
        <rFont val="宋体"/>
        <charset val="134"/>
      </rPr>
      <t>箱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</si>
</sst>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_ "/>
    <numFmt numFmtId="180" formatCode="0.000_ "/>
  </numFmts>
  <fonts count="42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000000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color theme="1"/>
      <name val="Calibri"/>
      <charset val="134"/>
    </font>
    <font>
      <sz val="10"/>
      <color indexed="8"/>
      <name val="Calibri"/>
      <charset val="134"/>
    </font>
    <font>
      <b/>
      <sz val="10"/>
      <color rgb="FFFF0000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b/>
      <sz val="10"/>
      <color rgb="FFFF0000"/>
      <name val="Calibri"/>
      <charset val="134"/>
    </font>
    <font>
      <b/>
      <sz val="1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12" applyNumberFormat="0" applyAlignment="0" applyProtection="0">
      <alignment vertical="center"/>
    </xf>
    <xf numFmtId="0" fontId="30" fillId="5" borderId="13" applyNumberFormat="0" applyAlignment="0" applyProtection="0">
      <alignment vertical="center"/>
    </xf>
    <xf numFmtId="0" fontId="31" fillId="5" borderId="12" applyNumberFormat="0" applyAlignment="0" applyProtection="0">
      <alignment vertical="center"/>
    </xf>
    <xf numFmtId="0" fontId="32" fillId="6" borderId="14" applyNumberFormat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18" fillId="0" borderId="0"/>
    <xf numFmtId="0" fontId="40" fillId="0" borderId="0"/>
    <xf numFmtId="0" fontId="18" fillId="0" borderId="0"/>
    <xf numFmtId="0" fontId="4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</cellStyleXfs>
  <cellXfs count="9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0" fontId="11" fillId="0" borderId="3" xfId="52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15" fontId="11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3" fillId="2" borderId="4" xfId="52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/>
    </xf>
    <xf numFmtId="179" fontId="14" fillId="2" borderId="4" xfId="0" applyNumberFormat="1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0" fontId="13" fillId="2" borderId="5" xfId="52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/>
    </xf>
    <xf numFmtId="179" fontId="14" fillId="2" borderId="5" xfId="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179" fontId="14" fillId="2" borderId="3" xfId="0" applyNumberFormat="1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3" fillId="2" borderId="3" xfId="52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/>
    </xf>
    <xf numFmtId="0" fontId="13" fillId="2" borderId="6" xfId="52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5" xfId="52" applyFont="1" applyFill="1" applyBorder="1" applyAlignment="1">
      <alignment vertical="center" wrapText="1"/>
    </xf>
    <xf numFmtId="0" fontId="12" fillId="2" borderId="5" xfId="0" applyFont="1" applyFill="1" applyBorder="1" applyAlignment="1">
      <alignment vertical="center" wrapText="1"/>
    </xf>
    <xf numFmtId="0" fontId="13" fillId="2" borderId="5" xfId="0" applyFont="1" applyFill="1" applyBorder="1" applyAlignment="1">
      <alignment vertical="center" wrapText="1"/>
    </xf>
    <xf numFmtId="179" fontId="14" fillId="2" borderId="5" xfId="0" applyNumberFormat="1" applyFont="1" applyFill="1" applyBorder="1" applyAlignment="1">
      <alignment vertical="center"/>
    </xf>
    <xf numFmtId="0" fontId="13" fillId="2" borderId="6" xfId="52" applyFont="1" applyFill="1" applyBorder="1" applyAlignment="1">
      <alignment vertical="center" wrapText="1"/>
    </xf>
    <xf numFmtId="0" fontId="12" fillId="2" borderId="6" xfId="0" applyFont="1" applyFill="1" applyBorder="1" applyAlignment="1">
      <alignment vertical="center" wrapText="1"/>
    </xf>
    <xf numFmtId="0" fontId="14" fillId="2" borderId="6" xfId="0" applyFont="1" applyFill="1" applyBorder="1" applyAlignment="1">
      <alignment vertical="center"/>
    </xf>
    <xf numFmtId="179" fontId="14" fillId="2" borderId="6" xfId="0" applyNumberFormat="1" applyFont="1" applyFill="1" applyBorder="1" applyAlignment="1">
      <alignment vertical="center"/>
    </xf>
    <xf numFmtId="179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76" fontId="10" fillId="0" borderId="7" xfId="52" applyNumberFormat="1" applyFont="1" applyFill="1" applyBorder="1" applyAlignment="1">
      <alignment horizontal="center" vertical="center" wrapText="1"/>
    </xf>
    <xf numFmtId="176" fontId="11" fillId="0" borderId="7" xfId="52" applyNumberFormat="1" applyFont="1" applyFill="1" applyBorder="1" applyAlignment="1">
      <alignment horizontal="center" vertical="center" wrapText="1"/>
    </xf>
    <xf numFmtId="0" fontId="10" fillId="0" borderId="3" xfId="52" applyNumberFormat="1" applyFont="1" applyFill="1" applyBorder="1" applyAlignment="1">
      <alignment horizontal="center" vertical="center" wrapText="1"/>
    </xf>
    <xf numFmtId="177" fontId="10" fillId="0" borderId="3" xfId="52" applyNumberFormat="1" applyFont="1" applyFill="1" applyBorder="1" applyAlignment="1">
      <alignment horizontal="center" vertical="center" wrapText="1"/>
    </xf>
    <xf numFmtId="180" fontId="16" fillId="0" borderId="8" xfId="0" applyNumberFormat="1" applyFont="1" applyBorder="1" applyAlignment="1">
      <alignment horizontal="center" vertical="center" wrapText="1"/>
    </xf>
    <xf numFmtId="176" fontId="16" fillId="0" borderId="3" xfId="52" applyNumberFormat="1" applyFont="1" applyFill="1" applyBorder="1" applyAlignment="1">
      <alignment horizontal="center" vertical="center" wrapText="1"/>
    </xf>
    <xf numFmtId="0" fontId="11" fillId="0" borderId="3" xfId="52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1" fillId="0" borderId="4" xfId="52" applyNumberFormat="1" applyFont="1" applyFill="1" applyBorder="1" applyAlignment="1">
      <alignment horizontal="center" vertical="center" wrapText="1"/>
    </xf>
    <xf numFmtId="177" fontId="13" fillId="2" borderId="4" xfId="52" applyNumberFormat="1" applyFont="1" applyFill="1" applyBorder="1" applyAlignment="1">
      <alignment horizontal="center" vertical="center" wrapText="1"/>
    </xf>
    <xf numFmtId="0" fontId="18" fillId="0" borderId="4" xfId="52" applyFont="1" applyFill="1" applyBorder="1" applyAlignment="1">
      <alignment horizontal="center" vertical="center" wrapText="1"/>
    </xf>
    <xf numFmtId="0" fontId="13" fillId="2" borderId="4" xfId="0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vertical="center" wrapText="1"/>
    </xf>
    <xf numFmtId="0" fontId="13" fillId="0" borderId="4" xfId="52" applyFont="1" applyFill="1" applyBorder="1" applyAlignment="1">
      <alignment vertical="center" wrapText="1"/>
    </xf>
    <xf numFmtId="0" fontId="13" fillId="0" borderId="3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vertical="center"/>
    </xf>
    <xf numFmtId="179" fontId="14" fillId="0" borderId="3" xfId="0" applyNumberFormat="1" applyFont="1" applyFill="1" applyBorder="1" applyAlignment="1">
      <alignment vertical="center"/>
    </xf>
    <xf numFmtId="0" fontId="15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vertical="center" wrapText="1"/>
    </xf>
    <xf numFmtId="0" fontId="13" fillId="0" borderId="3" xfId="52" applyFont="1" applyFill="1" applyBorder="1" applyAlignment="1">
      <alignment vertical="center" wrapText="1"/>
    </xf>
    <xf numFmtId="0" fontId="12" fillId="0" borderId="3" xfId="0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177" fontId="13" fillId="0" borderId="3" xfId="52" applyNumberFormat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/>
    </xf>
    <xf numFmtId="0" fontId="13" fillId="0" borderId="3" xfId="52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107950</xdr:rowOff>
    </xdr:from>
    <xdr:to>
      <xdr:col>1</xdr:col>
      <xdr:colOff>1619250</xdr:colOff>
      <xdr:row>1</xdr:row>
      <xdr:rowOff>214630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70"/>
  <sheetViews>
    <sheetView tabSelected="1" workbookViewId="0">
      <selection activeCell="Q11" sqref="Q11"/>
    </sheetView>
  </sheetViews>
  <sheetFormatPr defaultColWidth="18" defaultRowHeight="15"/>
  <cols>
    <col min="1" max="1" width="9.875" style="1" customWidth="1"/>
    <col min="2" max="2" width="22.875" style="1" customWidth="1"/>
    <col min="3" max="3" width="10.5" style="1" customWidth="1"/>
    <col min="4" max="4" width="10.875" style="1" customWidth="1"/>
    <col min="5" max="5" width="18.875" style="1" customWidth="1"/>
    <col min="6" max="6" width="5.5" style="1" customWidth="1"/>
    <col min="7" max="7" width="8.875" style="1" customWidth="1"/>
    <col min="8" max="8" width="6.5" style="3" customWidth="1"/>
    <col min="9" max="10" width="8.26666666666667" style="1" customWidth="1"/>
    <col min="11" max="11" width="8.5" style="4" customWidth="1"/>
    <col min="12" max="12" width="7.36666666666667" style="5" customWidth="1"/>
    <col min="13" max="13" width="10.0916666666667" style="5" customWidth="1"/>
    <col min="14" max="14" width="11.5" style="1" customWidth="1"/>
    <col min="15" max="15" width="8.5" style="1" customWidth="1"/>
    <col min="16" max="16384" width="18" style="1"/>
  </cols>
  <sheetData>
    <row r="1" s="1" customFormat="1" ht="40" customHeight="1" spans="1:14">
      <c r="A1" s="6" t="s">
        <v>0</v>
      </c>
      <c r="B1" s="7"/>
      <c r="C1" s="7"/>
      <c r="D1" s="7"/>
      <c r="E1" s="7"/>
      <c r="F1" s="7"/>
      <c r="G1" s="7"/>
      <c r="H1" s="7"/>
      <c r="I1" s="56"/>
      <c r="J1" s="56"/>
      <c r="K1" s="57"/>
      <c r="L1" s="7"/>
      <c r="M1" s="7"/>
      <c r="N1" s="7"/>
    </row>
    <row r="2" s="1" customFormat="1" ht="25.5" spans="1:1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58"/>
      <c r="L2" s="8"/>
      <c r="M2" s="8"/>
      <c r="N2" s="8"/>
    </row>
    <row r="3" s="1" customFormat="1" ht="15.75" spans="5:13">
      <c r="E3" s="9" t="s">
        <v>2</v>
      </c>
      <c r="F3" s="10">
        <v>45878</v>
      </c>
      <c r="G3" s="10"/>
      <c r="H3" s="11"/>
      <c r="I3" s="59"/>
      <c r="J3" s="59"/>
      <c r="K3" s="60"/>
      <c r="L3" s="5"/>
      <c r="M3" s="5"/>
    </row>
    <row r="4" s="1" customFormat="1" ht="19.5" customHeight="1" spans="5:14">
      <c r="E4" s="12" t="s">
        <v>3</v>
      </c>
      <c r="F4" s="13"/>
      <c r="G4" s="14"/>
      <c r="H4" s="3"/>
      <c r="K4" s="4"/>
      <c r="L4" s="5"/>
      <c r="M4" s="61" t="s">
        <v>4</v>
      </c>
      <c r="N4" s="62"/>
    </row>
    <row r="5" s="1" customFormat="1" hidden="1" spans="2:13">
      <c r="B5" s="15"/>
      <c r="H5" s="3"/>
      <c r="K5" s="4"/>
      <c r="L5" s="5"/>
      <c r="M5" s="5"/>
    </row>
    <row r="6" s="2" customFormat="1" ht="38.25" spans="1:15">
      <c r="A6" s="16" t="s">
        <v>5</v>
      </c>
      <c r="B6" s="17" t="s">
        <v>6</v>
      </c>
      <c r="C6" s="17" t="s">
        <v>7</v>
      </c>
      <c r="D6" s="17" t="s">
        <v>8</v>
      </c>
      <c r="E6" s="18" t="s">
        <v>9</v>
      </c>
      <c r="F6" s="18" t="s">
        <v>10</v>
      </c>
      <c r="G6" s="19" t="s">
        <v>11</v>
      </c>
      <c r="H6" s="19" t="s">
        <v>12</v>
      </c>
      <c r="I6" s="63" t="s">
        <v>13</v>
      </c>
      <c r="J6" s="64" t="s">
        <v>14</v>
      </c>
      <c r="K6" s="65" t="s">
        <v>15</v>
      </c>
      <c r="L6" s="66" t="s">
        <v>16</v>
      </c>
      <c r="M6" s="66" t="s">
        <v>17</v>
      </c>
      <c r="N6" s="17" t="s">
        <v>18</v>
      </c>
      <c r="O6" s="67" t="s">
        <v>19</v>
      </c>
    </row>
    <row r="7" s="2" customFormat="1" ht="32.25" customHeight="1" spans="1:15">
      <c r="A7" s="16" t="s">
        <v>20</v>
      </c>
      <c r="B7" s="20" t="s">
        <v>21</v>
      </c>
      <c r="C7" s="21" t="s">
        <v>22</v>
      </c>
      <c r="D7" s="22" t="s">
        <v>23</v>
      </c>
      <c r="E7" s="23" t="s">
        <v>24</v>
      </c>
      <c r="F7" s="23" t="s">
        <v>25</v>
      </c>
      <c r="G7" s="19" t="s">
        <v>26</v>
      </c>
      <c r="H7" s="19" t="s">
        <v>27</v>
      </c>
      <c r="I7" s="68" t="s">
        <v>28</v>
      </c>
      <c r="J7" s="68"/>
      <c r="K7" s="69" t="s">
        <v>29</v>
      </c>
      <c r="L7" s="66" t="s">
        <v>30</v>
      </c>
      <c r="M7" s="66" t="s">
        <v>31</v>
      </c>
      <c r="N7" s="17" t="s">
        <v>32</v>
      </c>
      <c r="O7" s="67" t="s">
        <v>33</v>
      </c>
    </row>
    <row r="8" s="2" customFormat="1" customHeight="1" spans="1:15">
      <c r="A8" s="24" t="s">
        <v>34</v>
      </c>
      <c r="B8" s="25" t="s">
        <v>35</v>
      </c>
      <c r="C8" s="24"/>
      <c r="D8" s="24" t="s">
        <v>36</v>
      </c>
      <c r="E8" s="26" t="s">
        <v>37</v>
      </c>
      <c r="F8" s="27" t="s">
        <v>38</v>
      </c>
      <c r="G8" s="28">
        <v>1866</v>
      </c>
      <c r="H8" s="29"/>
      <c r="I8" s="70">
        <v>1200</v>
      </c>
      <c r="J8" s="71" t="s">
        <v>39</v>
      </c>
      <c r="K8" s="72" t="s">
        <v>40</v>
      </c>
      <c r="L8" s="73">
        <f>I8*0.012</f>
        <v>14.4</v>
      </c>
      <c r="M8" s="73">
        <f>L8+0.5</f>
        <v>14.9</v>
      </c>
      <c r="N8" s="74" t="s">
        <v>41</v>
      </c>
      <c r="O8" s="67">
        <f>0.42*0.33*0.205</f>
        <v>0.028413</v>
      </c>
    </row>
    <row r="9" s="2" customFormat="1" customHeight="1" spans="1:15">
      <c r="A9" s="30"/>
      <c r="B9" s="31"/>
      <c r="C9" s="30"/>
      <c r="D9" s="30"/>
      <c r="E9" s="32"/>
      <c r="F9" s="33"/>
      <c r="G9" s="34"/>
      <c r="H9" s="29">
        <v>50</v>
      </c>
      <c r="I9" s="70">
        <f>G8-I8+H9</f>
        <v>716</v>
      </c>
      <c r="J9" s="71" t="s">
        <v>39</v>
      </c>
      <c r="K9" s="75" t="s">
        <v>42</v>
      </c>
      <c r="L9" s="73">
        <f t="shared" ref="L9:L40" si="0">I9*0.012</f>
        <v>8.592</v>
      </c>
      <c r="M9" s="73">
        <f t="shared" ref="M9:M40" si="1">L9+0.5</f>
        <v>9.092</v>
      </c>
      <c r="N9" s="74" t="s">
        <v>41</v>
      </c>
      <c r="O9" s="67">
        <f>0.42*0.33*0.205</f>
        <v>0.028413</v>
      </c>
    </row>
    <row r="10" s="2" customFormat="1" customHeight="1" spans="1:15">
      <c r="A10" s="30"/>
      <c r="B10" s="31"/>
      <c r="C10" s="30"/>
      <c r="D10" s="30"/>
      <c r="E10" s="32"/>
      <c r="F10" s="33"/>
      <c r="G10" s="34"/>
      <c r="H10" s="29"/>
      <c r="I10" s="70">
        <v>1200</v>
      </c>
      <c r="J10" s="71" t="s">
        <v>43</v>
      </c>
      <c r="K10" s="75" t="s">
        <v>44</v>
      </c>
      <c r="L10" s="73">
        <f t="shared" si="0"/>
        <v>14.4</v>
      </c>
      <c r="M10" s="73">
        <f t="shared" si="1"/>
        <v>14.9</v>
      </c>
      <c r="N10" s="74" t="s">
        <v>41</v>
      </c>
      <c r="O10" s="67">
        <f>0.42*0.33*0.205</f>
        <v>0.028413</v>
      </c>
    </row>
    <row r="11" s="2" customFormat="1" customHeight="1" spans="1:15">
      <c r="A11" s="30"/>
      <c r="B11" s="31"/>
      <c r="C11" s="30"/>
      <c r="D11" s="30"/>
      <c r="E11" s="32"/>
      <c r="F11" s="33"/>
      <c r="G11" s="34"/>
      <c r="H11" s="29">
        <v>50</v>
      </c>
      <c r="I11" s="70">
        <f>G8-I10+H11</f>
        <v>716</v>
      </c>
      <c r="J11" s="71" t="s">
        <v>43</v>
      </c>
      <c r="K11" s="75" t="s">
        <v>45</v>
      </c>
      <c r="L11" s="73">
        <f t="shared" si="0"/>
        <v>8.592</v>
      </c>
      <c r="M11" s="73">
        <f t="shared" si="1"/>
        <v>9.092</v>
      </c>
      <c r="N11" s="74" t="s">
        <v>41</v>
      </c>
      <c r="O11" s="67">
        <f>0.42*0.33*0.205</f>
        <v>0.028413</v>
      </c>
    </row>
    <row r="12" s="2" customFormat="1" customHeight="1" spans="1:15">
      <c r="A12" s="24" t="s">
        <v>34</v>
      </c>
      <c r="B12" s="25" t="s">
        <v>35</v>
      </c>
      <c r="C12" s="24"/>
      <c r="D12" s="35" t="s">
        <v>36</v>
      </c>
      <c r="E12" s="26" t="s">
        <v>46</v>
      </c>
      <c r="F12" s="27" t="s">
        <v>47</v>
      </c>
      <c r="G12" s="28">
        <v>2800</v>
      </c>
      <c r="H12" s="29"/>
      <c r="I12" s="70">
        <v>1200</v>
      </c>
      <c r="J12" s="71" t="s">
        <v>39</v>
      </c>
      <c r="K12" s="75" t="s">
        <v>48</v>
      </c>
      <c r="L12" s="73">
        <f t="shared" si="0"/>
        <v>14.4</v>
      </c>
      <c r="M12" s="73">
        <f t="shared" si="1"/>
        <v>14.9</v>
      </c>
      <c r="N12" s="74" t="s">
        <v>41</v>
      </c>
      <c r="O12" s="67">
        <f>0.42*0.33*0.205</f>
        <v>0.028413</v>
      </c>
    </row>
    <row r="13" s="2" customFormat="1" customHeight="1" spans="1:15">
      <c r="A13" s="30"/>
      <c r="B13" s="31"/>
      <c r="C13" s="30"/>
      <c r="D13" s="36"/>
      <c r="E13" s="32"/>
      <c r="F13" s="33"/>
      <c r="G13" s="34"/>
      <c r="H13" s="29"/>
      <c r="I13" s="70">
        <v>1200</v>
      </c>
      <c r="J13" s="71" t="s">
        <v>39</v>
      </c>
      <c r="K13" s="75" t="s">
        <v>49</v>
      </c>
      <c r="L13" s="73">
        <f t="shared" si="0"/>
        <v>14.4</v>
      </c>
      <c r="M13" s="73">
        <f t="shared" si="1"/>
        <v>14.9</v>
      </c>
      <c r="N13" s="74" t="s">
        <v>41</v>
      </c>
      <c r="O13" s="67">
        <f t="shared" ref="O13:O22" si="2">0.42*0.33*0.205</f>
        <v>0.028413</v>
      </c>
    </row>
    <row r="14" s="2" customFormat="1" customHeight="1" spans="1:15">
      <c r="A14" s="30"/>
      <c r="B14" s="31"/>
      <c r="C14" s="30"/>
      <c r="D14" s="36"/>
      <c r="E14" s="32"/>
      <c r="F14" s="33"/>
      <c r="G14" s="34"/>
      <c r="H14" s="29"/>
      <c r="I14" s="70">
        <v>1200</v>
      </c>
      <c r="J14" s="71" t="s">
        <v>43</v>
      </c>
      <c r="K14" s="75" t="s">
        <v>50</v>
      </c>
      <c r="L14" s="73">
        <f t="shared" si="0"/>
        <v>14.4</v>
      </c>
      <c r="M14" s="73">
        <f t="shared" si="1"/>
        <v>14.9</v>
      </c>
      <c r="N14" s="74" t="s">
        <v>41</v>
      </c>
      <c r="O14" s="67">
        <f t="shared" si="2"/>
        <v>0.028413</v>
      </c>
    </row>
    <row r="15" s="2" customFormat="1" customHeight="1" spans="1:15">
      <c r="A15" s="30"/>
      <c r="B15" s="31"/>
      <c r="C15" s="30"/>
      <c r="D15" s="36"/>
      <c r="E15" s="32"/>
      <c r="F15" s="33"/>
      <c r="G15" s="34"/>
      <c r="H15" s="29"/>
      <c r="I15" s="70">
        <v>1200</v>
      </c>
      <c r="J15" s="71" t="s">
        <v>43</v>
      </c>
      <c r="K15" s="75" t="s">
        <v>51</v>
      </c>
      <c r="L15" s="73">
        <f t="shared" si="0"/>
        <v>14.4</v>
      </c>
      <c r="M15" s="73">
        <f t="shared" si="1"/>
        <v>14.9</v>
      </c>
      <c r="N15" s="74" t="s">
        <v>41</v>
      </c>
      <c r="O15" s="67">
        <f t="shared" si="2"/>
        <v>0.028413</v>
      </c>
    </row>
    <row r="16" s="2" customFormat="1" customHeight="1" spans="1:15">
      <c r="A16" s="30"/>
      <c r="B16" s="31"/>
      <c r="C16" s="30"/>
      <c r="D16" s="36"/>
      <c r="E16" s="32"/>
      <c r="F16" s="33"/>
      <c r="G16" s="34"/>
      <c r="H16" s="29">
        <v>100</v>
      </c>
      <c r="I16" s="70">
        <v>900</v>
      </c>
      <c r="J16" s="71" t="s">
        <v>52</v>
      </c>
      <c r="K16" s="75" t="s">
        <v>53</v>
      </c>
      <c r="L16" s="73">
        <f t="shared" si="0"/>
        <v>10.8</v>
      </c>
      <c r="M16" s="73">
        <f t="shared" si="1"/>
        <v>11.3</v>
      </c>
      <c r="N16" s="74" t="s">
        <v>41</v>
      </c>
      <c r="O16" s="67">
        <f t="shared" si="2"/>
        <v>0.028413</v>
      </c>
    </row>
    <row r="17" s="2" customFormat="1" customHeight="1" spans="1:15">
      <c r="A17" s="24" t="s">
        <v>34</v>
      </c>
      <c r="B17" s="25" t="s">
        <v>35</v>
      </c>
      <c r="C17" s="24"/>
      <c r="D17" s="24" t="s">
        <v>54</v>
      </c>
      <c r="E17" s="26" t="s">
        <v>37</v>
      </c>
      <c r="F17" s="27" t="s">
        <v>55</v>
      </c>
      <c r="G17" s="28">
        <v>2800</v>
      </c>
      <c r="H17" s="29"/>
      <c r="I17" s="70">
        <v>1200</v>
      </c>
      <c r="J17" s="71" t="s">
        <v>39</v>
      </c>
      <c r="K17" s="75" t="s">
        <v>56</v>
      </c>
      <c r="L17" s="73">
        <f t="shared" si="0"/>
        <v>14.4</v>
      </c>
      <c r="M17" s="73">
        <f t="shared" si="1"/>
        <v>14.9</v>
      </c>
      <c r="N17" s="74" t="s">
        <v>41</v>
      </c>
      <c r="O17" s="67">
        <f t="shared" si="2"/>
        <v>0.028413</v>
      </c>
    </row>
    <row r="18" s="2" customFormat="1" customHeight="1" spans="1:15">
      <c r="A18" s="30"/>
      <c r="B18" s="31"/>
      <c r="C18" s="30"/>
      <c r="D18" s="30"/>
      <c r="E18" s="32"/>
      <c r="F18" s="33"/>
      <c r="G18" s="34"/>
      <c r="H18" s="29"/>
      <c r="I18" s="70">
        <v>1200</v>
      </c>
      <c r="J18" s="71" t="s">
        <v>39</v>
      </c>
      <c r="K18" s="75" t="s">
        <v>57</v>
      </c>
      <c r="L18" s="73">
        <f t="shared" si="0"/>
        <v>14.4</v>
      </c>
      <c r="M18" s="73">
        <f t="shared" si="1"/>
        <v>14.9</v>
      </c>
      <c r="N18" s="74" t="s">
        <v>41</v>
      </c>
      <c r="O18" s="67">
        <f t="shared" si="2"/>
        <v>0.028413</v>
      </c>
    </row>
    <row r="19" s="2" customFormat="1" customHeight="1" spans="1:15">
      <c r="A19" s="30"/>
      <c r="B19" s="31"/>
      <c r="C19" s="30"/>
      <c r="D19" s="30"/>
      <c r="E19" s="32"/>
      <c r="F19" s="33"/>
      <c r="G19" s="34"/>
      <c r="H19" s="29"/>
      <c r="I19" s="70">
        <v>1200</v>
      </c>
      <c r="J19" s="71" t="s">
        <v>43</v>
      </c>
      <c r="K19" s="75" t="s">
        <v>58</v>
      </c>
      <c r="L19" s="73">
        <f t="shared" si="0"/>
        <v>14.4</v>
      </c>
      <c r="M19" s="73">
        <f t="shared" si="1"/>
        <v>14.9</v>
      </c>
      <c r="N19" s="74" t="s">
        <v>41</v>
      </c>
      <c r="O19" s="67">
        <f t="shared" si="2"/>
        <v>0.028413</v>
      </c>
    </row>
    <row r="20" s="2" customFormat="1" customHeight="1" spans="1:15">
      <c r="A20" s="30"/>
      <c r="B20" s="31"/>
      <c r="C20" s="30"/>
      <c r="D20" s="30"/>
      <c r="E20" s="32"/>
      <c r="F20" s="33"/>
      <c r="G20" s="34"/>
      <c r="H20" s="29"/>
      <c r="I20" s="70">
        <v>1200</v>
      </c>
      <c r="J20" s="71" t="s">
        <v>43</v>
      </c>
      <c r="K20" s="75" t="s">
        <v>59</v>
      </c>
      <c r="L20" s="73">
        <f t="shared" si="0"/>
        <v>14.4</v>
      </c>
      <c r="M20" s="73">
        <f t="shared" si="1"/>
        <v>14.9</v>
      </c>
      <c r="N20" s="74" t="s">
        <v>41</v>
      </c>
      <c r="O20" s="67">
        <f t="shared" si="2"/>
        <v>0.028413</v>
      </c>
    </row>
    <row r="21" s="2" customFormat="1" customHeight="1" spans="1:15">
      <c r="A21" s="30"/>
      <c r="B21" s="31"/>
      <c r="C21" s="30"/>
      <c r="D21" s="30"/>
      <c r="E21" s="32"/>
      <c r="F21" s="33"/>
      <c r="G21" s="34"/>
      <c r="H21" s="29">
        <v>100</v>
      </c>
      <c r="I21" s="70">
        <v>900</v>
      </c>
      <c r="J21" s="71" t="s">
        <v>52</v>
      </c>
      <c r="K21" s="75" t="s">
        <v>60</v>
      </c>
      <c r="L21" s="73">
        <f t="shared" si="0"/>
        <v>10.8</v>
      </c>
      <c r="M21" s="73">
        <f t="shared" si="1"/>
        <v>11.3</v>
      </c>
      <c r="N21" s="74" t="s">
        <v>41</v>
      </c>
      <c r="O21" s="67">
        <f t="shared" si="2"/>
        <v>0.028413</v>
      </c>
    </row>
    <row r="22" s="2" customFormat="1" customHeight="1" spans="1:15">
      <c r="A22" s="24" t="s">
        <v>34</v>
      </c>
      <c r="B22" s="25" t="s">
        <v>35</v>
      </c>
      <c r="C22" s="24"/>
      <c r="D22" s="24" t="s">
        <v>36</v>
      </c>
      <c r="E22" s="26" t="s">
        <v>37</v>
      </c>
      <c r="F22" s="27" t="s">
        <v>61</v>
      </c>
      <c r="G22" s="28">
        <v>1866</v>
      </c>
      <c r="H22" s="29"/>
      <c r="I22" s="70">
        <v>1200</v>
      </c>
      <c r="J22" s="71" t="s">
        <v>39</v>
      </c>
      <c r="K22" s="75" t="s">
        <v>62</v>
      </c>
      <c r="L22" s="73">
        <f t="shared" si="0"/>
        <v>14.4</v>
      </c>
      <c r="M22" s="73">
        <f t="shared" si="1"/>
        <v>14.9</v>
      </c>
      <c r="N22" s="74" t="s">
        <v>41</v>
      </c>
      <c r="O22" s="67">
        <f t="shared" si="2"/>
        <v>0.028413</v>
      </c>
    </row>
    <row r="23" s="2" customFormat="1" customHeight="1" spans="1:15">
      <c r="A23" s="30"/>
      <c r="B23" s="31"/>
      <c r="C23" s="30"/>
      <c r="D23" s="30"/>
      <c r="E23" s="32"/>
      <c r="F23" s="33"/>
      <c r="G23" s="34"/>
      <c r="H23" s="29">
        <v>50</v>
      </c>
      <c r="I23" s="70">
        <f>G22-I22+H23</f>
        <v>716</v>
      </c>
      <c r="J23" s="71" t="s">
        <v>39</v>
      </c>
      <c r="K23" s="75" t="s">
        <v>63</v>
      </c>
      <c r="L23" s="73">
        <f t="shared" si="0"/>
        <v>8.592</v>
      </c>
      <c r="M23" s="73">
        <f t="shared" si="1"/>
        <v>9.092</v>
      </c>
      <c r="N23" s="74" t="s">
        <v>41</v>
      </c>
      <c r="O23" s="67">
        <f t="shared" ref="O23:O32" si="3">0.42*0.33*0.205</f>
        <v>0.028413</v>
      </c>
    </row>
    <row r="24" s="2" customFormat="1" customHeight="1" spans="1:15">
      <c r="A24" s="30"/>
      <c r="B24" s="31"/>
      <c r="C24" s="30"/>
      <c r="D24" s="30"/>
      <c r="E24" s="32"/>
      <c r="F24" s="33"/>
      <c r="G24" s="34"/>
      <c r="H24" s="29"/>
      <c r="I24" s="70">
        <v>1200</v>
      </c>
      <c r="J24" s="71" t="s">
        <v>43</v>
      </c>
      <c r="K24" s="75" t="s">
        <v>64</v>
      </c>
      <c r="L24" s="73">
        <f t="shared" si="0"/>
        <v>14.4</v>
      </c>
      <c r="M24" s="73">
        <f t="shared" si="1"/>
        <v>14.9</v>
      </c>
      <c r="N24" s="74" t="s">
        <v>41</v>
      </c>
      <c r="O24" s="67">
        <f t="shared" si="3"/>
        <v>0.028413</v>
      </c>
    </row>
    <row r="25" s="2" customFormat="1" customHeight="1" spans="1:15">
      <c r="A25" s="30"/>
      <c r="B25" s="31"/>
      <c r="C25" s="30"/>
      <c r="D25" s="30"/>
      <c r="E25" s="32"/>
      <c r="F25" s="33"/>
      <c r="G25" s="34"/>
      <c r="H25" s="29">
        <v>50</v>
      </c>
      <c r="I25" s="70">
        <f>G22-I24+H25</f>
        <v>716</v>
      </c>
      <c r="J25" s="71" t="s">
        <v>43</v>
      </c>
      <c r="K25" s="75" t="s">
        <v>65</v>
      </c>
      <c r="L25" s="73">
        <f t="shared" si="0"/>
        <v>8.592</v>
      </c>
      <c r="M25" s="73">
        <f t="shared" si="1"/>
        <v>9.092</v>
      </c>
      <c r="N25" s="74" t="s">
        <v>41</v>
      </c>
      <c r="O25" s="67">
        <f t="shared" si="3"/>
        <v>0.028413</v>
      </c>
    </row>
    <row r="26" s="2" customFormat="1" customHeight="1" spans="1:15">
      <c r="A26" s="24" t="s">
        <v>34</v>
      </c>
      <c r="B26" s="25" t="s">
        <v>35</v>
      </c>
      <c r="C26" s="24"/>
      <c r="D26" s="24" t="s">
        <v>36</v>
      </c>
      <c r="E26" s="26" t="s">
        <v>37</v>
      </c>
      <c r="F26" s="27" t="s">
        <v>66</v>
      </c>
      <c r="G26" s="37">
        <v>933</v>
      </c>
      <c r="H26" s="38">
        <v>50</v>
      </c>
      <c r="I26" s="76">
        <f>G26+H26</f>
        <v>983</v>
      </c>
      <c r="J26" s="71" t="s">
        <v>39</v>
      </c>
      <c r="K26" s="75" t="s">
        <v>67</v>
      </c>
      <c r="L26" s="73">
        <f t="shared" si="0"/>
        <v>11.796</v>
      </c>
      <c r="M26" s="73">
        <f t="shared" si="1"/>
        <v>12.296</v>
      </c>
      <c r="N26" s="74" t="s">
        <v>41</v>
      </c>
      <c r="O26" s="67">
        <f t="shared" si="3"/>
        <v>0.028413</v>
      </c>
    </row>
    <row r="27" s="2" customFormat="1" customHeight="1" spans="1:15">
      <c r="A27" s="30"/>
      <c r="B27" s="31"/>
      <c r="C27" s="39"/>
      <c r="D27" s="30"/>
      <c r="E27" s="32"/>
      <c r="F27" s="33"/>
      <c r="G27" s="37"/>
      <c r="H27" s="38">
        <v>50</v>
      </c>
      <c r="I27" s="76">
        <f>G26+H27</f>
        <v>983</v>
      </c>
      <c r="J27" s="71" t="s">
        <v>43</v>
      </c>
      <c r="K27" s="75" t="s">
        <v>68</v>
      </c>
      <c r="L27" s="73">
        <f t="shared" si="0"/>
        <v>11.796</v>
      </c>
      <c r="M27" s="73">
        <f t="shared" si="1"/>
        <v>12.296</v>
      </c>
      <c r="N27" s="74" t="s">
        <v>41</v>
      </c>
      <c r="O27" s="67">
        <f t="shared" si="3"/>
        <v>0.028413</v>
      </c>
    </row>
    <row r="28" s="2" customFormat="1" customHeight="1" spans="1:15">
      <c r="A28" s="40" t="s">
        <v>34</v>
      </c>
      <c r="B28" s="41" t="s">
        <v>69</v>
      </c>
      <c r="C28" s="40"/>
      <c r="D28" s="42" t="s">
        <v>54</v>
      </c>
      <c r="E28" s="43" t="s">
        <v>70</v>
      </c>
      <c r="F28" s="44" t="s">
        <v>38</v>
      </c>
      <c r="G28" s="34">
        <v>1866</v>
      </c>
      <c r="H28" s="38"/>
      <c r="I28" s="76">
        <v>1200</v>
      </c>
      <c r="J28" s="71" t="s">
        <v>39</v>
      </c>
      <c r="K28" s="75" t="s">
        <v>71</v>
      </c>
      <c r="L28" s="73">
        <f t="shared" si="0"/>
        <v>14.4</v>
      </c>
      <c r="M28" s="73">
        <f t="shared" si="1"/>
        <v>14.9</v>
      </c>
      <c r="N28" s="74" t="s">
        <v>41</v>
      </c>
      <c r="O28" s="67">
        <f t="shared" si="3"/>
        <v>0.028413</v>
      </c>
    </row>
    <row r="29" s="2" customFormat="1" customHeight="1" spans="1:15">
      <c r="A29" s="40"/>
      <c r="B29" s="41"/>
      <c r="C29" s="40"/>
      <c r="D29" s="42"/>
      <c r="E29" s="43"/>
      <c r="F29" s="44"/>
      <c r="G29" s="34"/>
      <c r="H29" s="38">
        <v>50</v>
      </c>
      <c r="I29" s="76">
        <f>G28-I28+H29</f>
        <v>716</v>
      </c>
      <c r="J29" s="71" t="s">
        <v>39</v>
      </c>
      <c r="K29" s="75" t="s">
        <v>72</v>
      </c>
      <c r="L29" s="73">
        <f t="shared" si="0"/>
        <v>8.592</v>
      </c>
      <c r="M29" s="73">
        <f t="shared" si="1"/>
        <v>9.092</v>
      </c>
      <c r="N29" s="74" t="s">
        <v>41</v>
      </c>
      <c r="O29" s="67">
        <f t="shared" si="3"/>
        <v>0.028413</v>
      </c>
    </row>
    <row r="30" s="2" customFormat="1" customHeight="1" spans="1:15">
      <c r="A30" s="40"/>
      <c r="B30" s="41"/>
      <c r="C30" s="40"/>
      <c r="D30" s="42"/>
      <c r="E30" s="43"/>
      <c r="F30" s="44"/>
      <c r="G30" s="34"/>
      <c r="H30" s="38"/>
      <c r="I30" s="76">
        <v>1200</v>
      </c>
      <c r="J30" s="71" t="s">
        <v>43</v>
      </c>
      <c r="K30" s="75" t="s">
        <v>73</v>
      </c>
      <c r="L30" s="73">
        <f t="shared" si="0"/>
        <v>14.4</v>
      </c>
      <c r="M30" s="73">
        <f t="shared" si="1"/>
        <v>14.9</v>
      </c>
      <c r="N30" s="74" t="s">
        <v>41</v>
      </c>
      <c r="O30" s="67">
        <f t="shared" si="3"/>
        <v>0.028413</v>
      </c>
    </row>
    <row r="31" s="2" customFormat="1" customHeight="1" spans="1:15">
      <c r="A31" s="40"/>
      <c r="B31" s="41"/>
      <c r="C31" s="40"/>
      <c r="D31" s="42"/>
      <c r="E31" s="43"/>
      <c r="F31" s="44"/>
      <c r="G31" s="34"/>
      <c r="H31" s="38">
        <v>50</v>
      </c>
      <c r="I31" s="76">
        <f>G28-I30+H31</f>
        <v>716</v>
      </c>
      <c r="J31" s="71" t="s">
        <v>43</v>
      </c>
      <c r="K31" s="75" t="s">
        <v>74</v>
      </c>
      <c r="L31" s="73">
        <f t="shared" si="0"/>
        <v>8.592</v>
      </c>
      <c r="M31" s="73">
        <f t="shared" si="1"/>
        <v>9.092</v>
      </c>
      <c r="N31" s="74" t="s">
        <v>41</v>
      </c>
      <c r="O31" s="67">
        <f t="shared" si="3"/>
        <v>0.028413</v>
      </c>
    </row>
    <row r="32" s="2" customFormat="1" customHeight="1" spans="1:15">
      <c r="A32" s="24" t="s">
        <v>34</v>
      </c>
      <c r="B32" s="41" t="s">
        <v>69</v>
      </c>
      <c r="C32" s="40"/>
      <c r="D32" s="42" t="s">
        <v>36</v>
      </c>
      <c r="E32" s="43" t="s">
        <v>75</v>
      </c>
      <c r="F32" s="44" t="s">
        <v>47</v>
      </c>
      <c r="G32" s="28">
        <v>3733</v>
      </c>
      <c r="H32" s="29"/>
      <c r="I32" s="70">
        <v>1200</v>
      </c>
      <c r="J32" s="71" t="s">
        <v>39</v>
      </c>
      <c r="K32" s="75" t="s">
        <v>76</v>
      </c>
      <c r="L32" s="73">
        <f t="shared" si="0"/>
        <v>14.4</v>
      </c>
      <c r="M32" s="73">
        <f t="shared" si="1"/>
        <v>14.9</v>
      </c>
      <c r="N32" s="74" t="s">
        <v>41</v>
      </c>
      <c r="O32" s="67">
        <f t="shared" si="3"/>
        <v>0.028413</v>
      </c>
    </row>
    <row r="33" s="2" customFormat="1" customHeight="1" spans="1:15">
      <c r="A33" s="30"/>
      <c r="B33" s="41"/>
      <c r="C33" s="40"/>
      <c r="D33" s="42"/>
      <c r="E33" s="43"/>
      <c r="F33" s="44"/>
      <c r="G33" s="34"/>
      <c r="H33" s="29"/>
      <c r="I33" s="70">
        <v>1200</v>
      </c>
      <c r="J33" s="71" t="s">
        <v>39</v>
      </c>
      <c r="K33" s="75" t="s">
        <v>77</v>
      </c>
      <c r="L33" s="73">
        <f t="shared" si="0"/>
        <v>14.4</v>
      </c>
      <c r="M33" s="73">
        <f t="shared" si="1"/>
        <v>14.9</v>
      </c>
      <c r="N33" s="74" t="s">
        <v>41</v>
      </c>
      <c r="O33" s="67">
        <f t="shared" ref="O33:O42" si="4">0.42*0.33*0.205</f>
        <v>0.028413</v>
      </c>
    </row>
    <row r="34" s="2" customFormat="1" customHeight="1" spans="1:15">
      <c r="A34" s="30"/>
      <c r="B34" s="41"/>
      <c r="C34" s="40"/>
      <c r="D34" s="42"/>
      <c r="E34" s="43"/>
      <c r="F34" s="44"/>
      <c r="G34" s="34"/>
      <c r="H34" s="29"/>
      <c r="I34" s="70">
        <v>1200</v>
      </c>
      <c r="J34" s="71" t="s">
        <v>39</v>
      </c>
      <c r="K34" s="75" t="s">
        <v>78</v>
      </c>
      <c r="L34" s="73">
        <f t="shared" si="0"/>
        <v>14.4</v>
      </c>
      <c r="M34" s="73">
        <f t="shared" si="1"/>
        <v>14.9</v>
      </c>
      <c r="N34" s="74" t="s">
        <v>41</v>
      </c>
      <c r="O34" s="67">
        <f t="shared" si="4"/>
        <v>0.028413</v>
      </c>
    </row>
    <row r="35" s="2" customFormat="1" customHeight="1" spans="1:15">
      <c r="A35" s="30"/>
      <c r="B35" s="41"/>
      <c r="C35" s="40"/>
      <c r="D35" s="42"/>
      <c r="E35" s="43"/>
      <c r="F35" s="44"/>
      <c r="G35" s="34"/>
      <c r="H35" s="29"/>
      <c r="I35" s="70">
        <v>1200</v>
      </c>
      <c r="J35" s="71" t="s">
        <v>43</v>
      </c>
      <c r="K35" s="75" t="s">
        <v>79</v>
      </c>
      <c r="L35" s="73">
        <f t="shared" si="0"/>
        <v>14.4</v>
      </c>
      <c r="M35" s="73">
        <f t="shared" si="1"/>
        <v>14.9</v>
      </c>
      <c r="N35" s="74" t="s">
        <v>41</v>
      </c>
      <c r="O35" s="67">
        <f t="shared" si="4"/>
        <v>0.028413</v>
      </c>
    </row>
    <row r="36" s="2" customFormat="1" customHeight="1" spans="1:15">
      <c r="A36" s="30"/>
      <c r="B36" s="41"/>
      <c r="C36" s="40"/>
      <c r="D36" s="42"/>
      <c r="E36" s="43"/>
      <c r="F36" s="44"/>
      <c r="G36" s="34"/>
      <c r="H36" s="29"/>
      <c r="I36" s="70">
        <v>1200</v>
      </c>
      <c r="J36" s="71" t="s">
        <v>43</v>
      </c>
      <c r="K36" s="75" t="s">
        <v>80</v>
      </c>
      <c r="L36" s="73">
        <f t="shared" si="0"/>
        <v>14.4</v>
      </c>
      <c r="M36" s="73">
        <f t="shared" si="1"/>
        <v>14.9</v>
      </c>
      <c r="N36" s="74" t="s">
        <v>41</v>
      </c>
      <c r="O36" s="67">
        <f t="shared" si="4"/>
        <v>0.028413</v>
      </c>
    </row>
    <row r="37" s="2" customFormat="1" customHeight="1" spans="1:15">
      <c r="A37" s="30"/>
      <c r="B37" s="41"/>
      <c r="C37" s="40"/>
      <c r="D37" s="42"/>
      <c r="E37" s="43"/>
      <c r="F37" s="44"/>
      <c r="G37" s="34"/>
      <c r="H37" s="29"/>
      <c r="I37" s="70">
        <v>1200</v>
      </c>
      <c r="J37" s="71" t="s">
        <v>43</v>
      </c>
      <c r="K37" s="75" t="s">
        <v>81</v>
      </c>
      <c r="L37" s="73">
        <f t="shared" si="0"/>
        <v>14.4</v>
      </c>
      <c r="M37" s="73">
        <f t="shared" si="1"/>
        <v>14.9</v>
      </c>
      <c r="N37" s="74" t="s">
        <v>41</v>
      </c>
      <c r="O37" s="67">
        <f t="shared" si="4"/>
        <v>0.028413</v>
      </c>
    </row>
    <row r="38" s="2" customFormat="1" customHeight="1" spans="1:15">
      <c r="A38" s="30"/>
      <c r="B38" s="41"/>
      <c r="C38" s="40"/>
      <c r="D38" s="42"/>
      <c r="E38" s="43"/>
      <c r="F38" s="44"/>
      <c r="G38" s="34"/>
      <c r="H38" s="29">
        <v>100</v>
      </c>
      <c r="I38" s="70">
        <f>133+133+100</f>
        <v>366</v>
      </c>
      <c r="J38" s="71" t="s">
        <v>52</v>
      </c>
      <c r="K38" s="75" t="s">
        <v>82</v>
      </c>
      <c r="L38" s="73">
        <f t="shared" si="0"/>
        <v>4.392</v>
      </c>
      <c r="M38" s="73">
        <f t="shared" si="1"/>
        <v>4.892</v>
      </c>
      <c r="N38" s="74" t="s">
        <v>41</v>
      </c>
      <c r="O38" s="67">
        <f t="shared" si="4"/>
        <v>0.028413</v>
      </c>
    </row>
    <row r="39" s="2" customFormat="1" customHeight="1" spans="1:15">
      <c r="A39" s="24" t="s">
        <v>34</v>
      </c>
      <c r="B39" s="25" t="s">
        <v>69</v>
      </c>
      <c r="C39" s="24"/>
      <c r="D39" s="35" t="s">
        <v>36</v>
      </c>
      <c r="E39" s="26" t="s">
        <v>75</v>
      </c>
      <c r="F39" s="27" t="s">
        <v>55</v>
      </c>
      <c r="G39" s="28">
        <v>2800</v>
      </c>
      <c r="H39" s="29"/>
      <c r="I39" s="70">
        <v>1200</v>
      </c>
      <c r="J39" s="71" t="s">
        <v>39</v>
      </c>
      <c r="K39" s="75" t="s">
        <v>83</v>
      </c>
      <c r="L39" s="73">
        <f t="shared" si="0"/>
        <v>14.4</v>
      </c>
      <c r="M39" s="73">
        <f t="shared" si="1"/>
        <v>14.9</v>
      </c>
      <c r="N39" s="74" t="s">
        <v>41</v>
      </c>
      <c r="O39" s="67">
        <f t="shared" si="4"/>
        <v>0.028413</v>
      </c>
    </row>
    <row r="40" s="2" customFormat="1" customHeight="1" spans="1:15">
      <c r="A40" s="30"/>
      <c r="B40" s="31"/>
      <c r="C40" s="30"/>
      <c r="D40" s="36"/>
      <c r="E40" s="32"/>
      <c r="F40" s="33"/>
      <c r="G40" s="34"/>
      <c r="H40" s="29"/>
      <c r="I40" s="70">
        <v>1200</v>
      </c>
      <c r="J40" s="71" t="s">
        <v>39</v>
      </c>
      <c r="K40" s="75" t="s">
        <v>84</v>
      </c>
      <c r="L40" s="73">
        <f t="shared" si="0"/>
        <v>14.4</v>
      </c>
      <c r="M40" s="73">
        <f t="shared" si="1"/>
        <v>14.9</v>
      </c>
      <c r="N40" s="74" t="s">
        <v>41</v>
      </c>
      <c r="O40" s="67">
        <f t="shared" si="4"/>
        <v>0.028413</v>
      </c>
    </row>
    <row r="41" s="2" customFormat="1" customHeight="1" spans="1:15">
      <c r="A41" s="30"/>
      <c r="B41" s="31"/>
      <c r="C41" s="30"/>
      <c r="D41" s="36"/>
      <c r="E41" s="32"/>
      <c r="F41" s="33"/>
      <c r="G41" s="34"/>
      <c r="H41" s="29"/>
      <c r="I41" s="70">
        <v>1200</v>
      </c>
      <c r="J41" s="71" t="s">
        <v>43</v>
      </c>
      <c r="K41" s="75" t="s">
        <v>85</v>
      </c>
      <c r="L41" s="73">
        <f t="shared" ref="L41:L59" si="5">I41*0.012</f>
        <v>14.4</v>
      </c>
      <c r="M41" s="73">
        <f t="shared" ref="M41:M60" si="6">L41+0.5</f>
        <v>14.9</v>
      </c>
      <c r="N41" s="74" t="s">
        <v>41</v>
      </c>
      <c r="O41" s="67">
        <f t="shared" si="4"/>
        <v>0.028413</v>
      </c>
    </row>
    <row r="42" s="2" customFormat="1" customHeight="1" spans="1:15">
      <c r="A42" s="30"/>
      <c r="B42" s="31"/>
      <c r="C42" s="30"/>
      <c r="D42" s="36"/>
      <c r="E42" s="32"/>
      <c r="F42" s="33"/>
      <c r="G42" s="34"/>
      <c r="H42" s="29"/>
      <c r="I42" s="70">
        <v>1200</v>
      </c>
      <c r="J42" s="71" t="s">
        <v>43</v>
      </c>
      <c r="K42" s="75" t="s">
        <v>86</v>
      </c>
      <c r="L42" s="73">
        <f t="shared" si="5"/>
        <v>14.4</v>
      </c>
      <c r="M42" s="73">
        <f t="shared" si="6"/>
        <v>14.9</v>
      </c>
      <c r="N42" s="74" t="s">
        <v>41</v>
      </c>
      <c r="O42" s="67">
        <f t="shared" si="4"/>
        <v>0.028413</v>
      </c>
    </row>
    <row r="43" s="2" customFormat="1" customHeight="1" spans="1:15">
      <c r="A43" s="30"/>
      <c r="B43" s="31"/>
      <c r="C43" s="30"/>
      <c r="D43" s="36"/>
      <c r="E43" s="32"/>
      <c r="F43" s="33"/>
      <c r="G43" s="34"/>
      <c r="H43" s="29">
        <v>100</v>
      </c>
      <c r="I43" s="70">
        <v>900</v>
      </c>
      <c r="J43" s="71" t="s">
        <v>52</v>
      </c>
      <c r="K43" s="75" t="s">
        <v>87</v>
      </c>
      <c r="L43" s="73">
        <f t="shared" si="5"/>
        <v>10.8</v>
      </c>
      <c r="M43" s="73">
        <f t="shared" si="6"/>
        <v>11.3</v>
      </c>
      <c r="N43" s="74" t="s">
        <v>41</v>
      </c>
      <c r="O43" s="67">
        <f t="shared" ref="O43:O65" si="7">0.42*0.33*0.205</f>
        <v>0.028413</v>
      </c>
    </row>
    <row r="44" s="2" customFormat="1" customHeight="1" spans="1:15">
      <c r="A44" s="40" t="s">
        <v>34</v>
      </c>
      <c r="B44" s="41" t="s">
        <v>69</v>
      </c>
      <c r="C44" s="24"/>
      <c r="D44" s="42" t="s">
        <v>54</v>
      </c>
      <c r="E44" s="43" t="s">
        <v>70</v>
      </c>
      <c r="F44" s="27" t="s">
        <v>61</v>
      </c>
      <c r="G44" s="28">
        <v>1866</v>
      </c>
      <c r="H44" s="29"/>
      <c r="I44" s="70">
        <v>1200</v>
      </c>
      <c r="J44" s="71" t="s">
        <v>39</v>
      </c>
      <c r="K44" s="75" t="s">
        <v>88</v>
      </c>
      <c r="L44" s="73">
        <f t="shared" si="5"/>
        <v>14.4</v>
      </c>
      <c r="M44" s="73">
        <f t="shared" si="6"/>
        <v>14.9</v>
      </c>
      <c r="N44" s="74" t="s">
        <v>41</v>
      </c>
      <c r="O44" s="67">
        <f t="shared" si="7"/>
        <v>0.028413</v>
      </c>
    </row>
    <row r="45" s="2" customFormat="1" customHeight="1" spans="1:15">
      <c r="A45" s="40"/>
      <c r="B45" s="41"/>
      <c r="C45" s="30"/>
      <c r="D45" s="42"/>
      <c r="E45" s="43"/>
      <c r="F45" s="33"/>
      <c r="G45" s="34"/>
      <c r="H45" s="29">
        <v>50</v>
      </c>
      <c r="I45" s="70">
        <f>G44-I44+H45</f>
        <v>716</v>
      </c>
      <c r="J45" s="71" t="s">
        <v>39</v>
      </c>
      <c r="K45" s="75" t="s">
        <v>89</v>
      </c>
      <c r="L45" s="73">
        <f t="shared" si="5"/>
        <v>8.592</v>
      </c>
      <c r="M45" s="73">
        <f t="shared" si="6"/>
        <v>9.092</v>
      </c>
      <c r="N45" s="74" t="s">
        <v>41</v>
      </c>
      <c r="O45" s="67">
        <f t="shared" si="7"/>
        <v>0.028413</v>
      </c>
    </row>
    <row r="46" s="2" customFormat="1" customHeight="1" spans="1:15">
      <c r="A46" s="40"/>
      <c r="B46" s="41"/>
      <c r="C46" s="30"/>
      <c r="D46" s="42"/>
      <c r="E46" s="43"/>
      <c r="F46" s="33"/>
      <c r="G46" s="34"/>
      <c r="H46" s="29"/>
      <c r="I46" s="70">
        <v>1200</v>
      </c>
      <c r="J46" s="71" t="s">
        <v>43</v>
      </c>
      <c r="K46" s="75" t="s">
        <v>90</v>
      </c>
      <c r="L46" s="73">
        <f t="shared" si="5"/>
        <v>14.4</v>
      </c>
      <c r="M46" s="73">
        <f t="shared" si="6"/>
        <v>14.9</v>
      </c>
      <c r="N46" s="74" t="s">
        <v>41</v>
      </c>
      <c r="O46" s="67">
        <f t="shared" si="7"/>
        <v>0.028413</v>
      </c>
    </row>
    <row r="47" s="2" customFormat="1" customHeight="1" spans="1:15">
      <c r="A47" s="40"/>
      <c r="B47" s="41"/>
      <c r="C47" s="30"/>
      <c r="D47" s="42"/>
      <c r="E47" s="43"/>
      <c r="F47" s="33"/>
      <c r="G47" s="34"/>
      <c r="H47" s="29">
        <v>50</v>
      </c>
      <c r="I47" s="70">
        <f>G44-I46+H47</f>
        <v>716</v>
      </c>
      <c r="J47" s="71" t="s">
        <v>43</v>
      </c>
      <c r="K47" s="75" t="s">
        <v>91</v>
      </c>
      <c r="L47" s="73">
        <f t="shared" si="5"/>
        <v>8.592</v>
      </c>
      <c r="M47" s="73">
        <f t="shared" si="6"/>
        <v>9.092</v>
      </c>
      <c r="N47" s="74" t="s">
        <v>41</v>
      </c>
      <c r="O47" s="67">
        <f t="shared" si="7"/>
        <v>0.028413</v>
      </c>
    </row>
    <row r="48" s="2" customFormat="1" customHeight="1" spans="1:15">
      <c r="A48" s="24" t="s">
        <v>34</v>
      </c>
      <c r="B48" s="25" t="s">
        <v>69</v>
      </c>
      <c r="C48" s="40"/>
      <c r="D48" s="35" t="s">
        <v>36</v>
      </c>
      <c r="E48" s="26" t="s">
        <v>75</v>
      </c>
      <c r="F48" s="44" t="s">
        <v>66</v>
      </c>
      <c r="G48" s="37">
        <v>933</v>
      </c>
      <c r="H48" s="38">
        <v>50</v>
      </c>
      <c r="I48" s="76">
        <f>G48+H48</f>
        <v>983</v>
      </c>
      <c r="J48" s="71" t="s">
        <v>39</v>
      </c>
      <c r="K48" s="75" t="s">
        <v>92</v>
      </c>
      <c r="L48" s="73">
        <f t="shared" si="5"/>
        <v>11.796</v>
      </c>
      <c r="M48" s="73">
        <f t="shared" si="6"/>
        <v>12.296</v>
      </c>
      <c r="N48" s="74" t="s">
        <v>41</v>
      </c>
      <c r="O48" s="67">
        <f t="shared" si="7"/>
        <v>0.028413</v>
      </c>
    </row>
    <row r="49" s="2" customFormat="1" customHeight="1" spans="1:15">
      <c r="A49" s="30"/>
      <c r="B49" s="45"/>
      <c r="C49" s="40"/>
      <c r="D49" s="46"/>
      <c r="E49" s="47"/>
      <c r="F49" s="44"/>
      <c r="G49" s="37"/>
      <c r="H49" s="38">
        <v>50</v>
      </c>
      <c r="I49" s="76">
        <f>G48+H49</f>
        <v>983</v>
      </c>
      <c r="J49" s="71" t="s">
        <v>43</v>
      </c>
      <c r="K49" s="75" t="s">
        <v>93</v>
      </c>
      <c r="L49" s="73">
        <f t="shared" si="5"/>
        <v>11.796</v>
      </c>
      <c r="M49" s="73">
        <f t="shared" si="6"/>
        <v>12.296</v>
      </c>
      <c r="N49" s="74" t="s">
        <v>41</v>
      </c>
      <c r="O49" s="67">
        <f t="shared" si="7"/>
        <v>0.028413</v>
      </c>
    </row>
    <row r="50" s="2" customFormat="1" customHeight="1" spans="1:15">
      <c r="A50" s="24" t="s">
        <v>34</v>
      </c>
      <c r="B50" s="25" t="s">
        <v>94</v>
      </c>
      <c r="C50" s="24"/>
      <c r="D50" s="35" t="s">
        <v>36</v>
      </c>
      <c r="E50" s="26" t="s">
        <v>95</v>
      </c>
      <c r="F50" s="44" t="s">
        <v>38</v>
      </c>
      <c r="G50" s="28">
        <v>1866</v>
      </c>
      <c r="H50" s="29"/>
      <c r="I50" s="70">
        <v>1200</v>
      </c>
      <c r="J50" s="71" t="s">
        <v>39</v>
      </c>
      <c r="K50" s="75" t="s">
        <v>96</v>
      </c>
      <c r="L50" s="73">
        <f t="shared" si="5"/>
        <v>14.4</v>
      </c>
      <c r="M50" s="73">
        <f t="shared" si="6"/>
        <v>14.9</v>
      </c>
      <c r="N50" s="74" t="s">
        <v>41</v>
      </c>
      <c r="O50" s="67">
        <f t="shared" si="7"/>
        <v>0.028413</v>
      </c>
    </row>
    <row r="51" s="2" customFormat="1" customHeight="1" spans="1:15">
      <c r="A51" s="30"/>
      <c r="B51" s="31"/>
      <c r="C51" s="30"/>
      <c r="D51" s="36"/>
      <c r="E51" s="32"/>
      <c r="F51" s="44"/>
      <c r="G51" s="34"/>
      <c r="H51" s="29">
        <v>50</v>
      </c>
      <c r="I51" s="70">
        <f>G50-I50+H51</f>
        <v>716</v>
      </c>
      <c r="J51" s="71" t="s">
        <v>39</v>
      </c>
      <c r="K51" s="75" t="s">
        <v>97</v>
      </c>
      <c r="L51" s="73">
        <f t="shared" ref="L51:L65" si="8">I51*0.012</f>
        <v>8.592</v>
      </c>
      <c r="M51" s="73">
        <f t="shared" ref="M51:M65" si="9">L51+0.5</f>
        <v>9.092</v>
      </c>
      <c r="N51" s="74" t="s">
        <v>41</v>
      </c>
      <c r="O51" s="67">
        <f t="shared" si="7"/>
        <v>0.028413</v>
      </c>
    </row>
    <row r="52" s="2" customFormat="1" customHeight="1" spans="1:15">
      <c r="A52" s="30"/>
      <c r="B52" s="31"/>
      <c r="C52" s="30"/>
      <c r="D52" s="36"/>
      <c r="E52" s="32"/>
      <c r="F52" s="44"/>
      <c r="G52" s="34"/>
      <c r="H52" s="29"/>
      <c r="I52" s="70">
        <v>1200</v>
      </c>
      <c r="J52" s="71" t="s">
        <v>43</v>
      </c>
      <c r="K52" s="75" t="s">
        <v>98</v>
      </c>
      <c r="L52" s="73">
        <f t="shared" si="8"/>
        <v>14.4</v>
      </c>
      <c r="M52" s="73">
        <f t="shared" si="9"/>
        <v>14.9</v>
      </c>
      <c r="N52" s="74" t="s">
        <v>41</v>
      </c>
      <c r="O52" s="67">
        <f t="shared" si="7"/>
        <v>0.028413</v>
      </c>
    </row>
    <row r="53" s="2" customFormat="1" customHeight="1" spans="1:15">
      <c r="A53" s="30"/>
      <c r="B53" s="31"/>
      <c r="C53" s="30"/>
      <c r="D53" s="36"/>
      <c r="E53" s="32"/>
      <c r="F53" s="44"/>
      <c r="G53" s="34"/>
      <c r="H53" s="29">
        <v>50</v>
      </c>
      <c r="I53" s="70">
        <f>G50-I52+H53</f>
        <v>716</v>
      </c>
      <c r="J53" s="71" t="s">
        <v>43</v>
      </c>
      <c r="K53" s="75" t="s">
        <v>99</v>
      </c>
      <c r="L53" s="73">
        <f t="shared" si="8"/>
        <v>8.592</v>
      </c>
      <c r="M53" s="73">
        <f t="shared" si="9"/>
        <v>9.092</v>
      </c>
      <c r="N53" s="74" t="s">
        <v>41</v>
      </c>
      <c r="O53" s="67">
        <f t="shared" si="7"/>
        <v>0.028413</v>
      </c>
    </row>
    <row r="54" s="2" customFormat="1" ht="17" customHeight="1" spans="1:15">
      <c r="A54" s="24" t="s">
        <v>34</v>
      </c>
      <c r="B54" s="25" t="s">
        <v>94</v>
      </c>
      <c r="C54" s="24"/>
      <c r="D54" s="42" t="s">
        <v>54</v>
      </c>
      <c r="E54" s="26" t="s">
        <v>100</v>
      </c>
      <c r="F54" s="44" t="s">
        <v>47</v>
      </c>
      <c r="G54" s="28">
        <v>1866</v>
      </c>
      <c r="H54" s="29"/>
      <c r="I54" s="70">
        <v>1200</v>
      </c>
      <c r="J54" s="71" t="s">
        <v>39</v>
      </c>
      <c r="K54" s="75" t="s">
        <v>101</v>
      </c>
      <c r="L54" s="73">
        <f t="shared" si="8"/>
        <v>14.4</v>
      </c>
      <c r="M54" s="73">
        <f t="shared" si="9"/>
        <v>14.9</v>
      </c>
      <c r="N54" s="74" t="s">
        <v>41</v>
      </c>
      <c r="O54" s="67">
        <f t="shared" si="7"/>
        <v>0.028413</v>
      </c>
    </row>
    <row r="55" s="2" customFormat="1" ht="17" customHeight="1" spans="1:15">
      <c r="A55" s="30"/>
      <c r="B55" s="31"/>
      <c r="C55" s="30"/>
      <c r="D55" s="42"/>
      <c r="E55" s="32"/>
      <c r="F55" s="44"/>
      <c r="G55" s="34"/>
      <c r="H55" s="29">
        <v>50</v>
      </c>
      <c r="I55" s="70">
        <f>G54-I54+H55</f>
        <v>716</v>
      </c>
      <c r="J55" s="71" t="s">
        <v>39</v>
      </c>
      <c r="K55" s="75" t="s">
        <v>102</v>
      </c>
      <c r="L55" s="73">
        <f t="shared" si="8"/>
        <v>8.592</v>
      </c>
      <c r="M55" s="73">
        <f t="shared" si="9"/>
        <v>9.092</v>
      </c>
      <c r="N55" s="74" t="s">
        <v>41</v>
      </c>
      <c r="O55" s="67">
        <f t="shared" si="7"/>
        <v>0.028413</v>
      </c>
    </row>
    <row r="56" s="2" customFormat="1" ht="17" customHeight="1" spans="1:15">
      <c r="A56" s="30"/>
      <c r="B56" s="31"/>
      <c r="C56" s="30"/>
      <c r="D56" s="42"/>
      <c r="E56" s="32"/>
      <c r="F56" s="44"/>
      <c r="G56" s="34"/>
      <c r="H56" s="29"/>
      <c r="I56" s="70">
        <v>1200</v>
      </c>
      <c r="J56" s="71" t="s">
        <v>43</v>
      </c>
      <c r="K56" s="75" t="s">
        <v>103</v>
      </c>
      <c r="L56" s="73">
        <f t="shared" si="8"/>
        <v>14.4</v>
      </c>
      <c r="M56" s="73">
        <f t="shared" si="9"/>
        <v>14.9</v>
      </c>
      <c r="N56" s="74" t="s">
        <v>41</v>
      </c>
      <c r="O56" s="67">
        <f t="shared" si="7"/>
        <v>0.028413</v>
      </c>
    </row>
    <row r="57" s="2" customFormat="1" ht="17" customHeight="1" spans="1:15">
      <c r="A57" s="30"/>
      <c r="B57" s="48"/>
      <c r="C57" s="49"/>
      <c r="D57" s="42"/>
      <c r="E57" s="50"/>
      <c r="F57" s="44"/>
      <c r="G57" s="51"/>
      <c r="H57" s="29">
        <v>50</v>
      </c>
      <c r="I57" s="70">
        <f>G54-I56+H57</f>
        <v>716</v>
      </c>
      <c r="J57" s="71" t="s">
        <v>43</v>
      </c>
      <c r="K57" s="75" t="s">
        <v>104</v>
      </c>
      <c r="L57" s="73">
        <f t="shared" si="8"/>
        <v>8.592</v>
      </c>
      <c r="M57" s="73">
        <f t="shared" si="9"/>
        <v>9.092</v>
      </c>
      <c r="N57" s="74" t="s">
        <v>41</v>
      </c>
      <c r="O57" s="67">
        <f t="shared" si="7"/>
        <v>0.028413</v>
      </c>
    </row>
    <row r="58" s="2" customFormat="1" customHeight="1" spans="1:15">
      <c r="A58" s="24" t="s">
        <v>34</v>
      </c>
      <c r="B58" s="25" t="s">
        <v>94</v>
      </c>
      <c r="C58" s="24"/>
      <c r="D58" s="42" t="s">
        <v>36</v>
      </c>
      <c r="E58" s="26" t="s">
        <v>100</v>
      </c>
      <c r="F58" s="27" t="s">
        <v>55</v>
      </c>
      <c r="G58" s="28">
        <v>1866</v>
      </c>
      <c r="H58" s="29"/>
      <c r="I58" s="70">
        <v>1200</v>
      </c>
      <c r="J58" s="71" t="s">
        <v>39</v>
      </c>
      <c r="K58" s="75" t="s">
        <v>105</v>
      </c>
      <c r="L58" s="73">
        <f t="shared" si="8"/>
        <v>14.4</v>
      </c>
      <c r="M58" s="73">
        <f t="shared" si="9"/>
        <v>14.9</v>
      </c>
      <c r="N58" s="74" t="s">
        <v>41</v>
      </c>
      <c r="O58" s="67">
        <f t="shared" si="7"/>
        <v>0.028413</v>
      </c>
    </row>
    <row r="59" s="2" customFormat="1" customHeight="1" spans="1:15">
      <c r="A59" s="30"/>
      <c r="B59" s="31"/>
      <c r="C59" s="30"/>
      <c r="D59" s="42"/>
      <c r="E59" s="32"/>
      <c r="F59" s="33"/>
      <c r="G59" s="34"/>
      <c r="H59" s="29">
        <v>50</v>
      </c>
      <c r="I59" s="70">
        <f>G58-I58+H59</f>
        <v>716</v>
      </c>
      <c r="J59" s="71" t="s">
        <v>39</v>
      </c>
      <c r="K59" s="75" t="s">
        <v>106</v>
      </c>
      <c r="L59" s="73">
        <f t="shared" si="8"/>
        <v>8.592</v>
      </c>
      <c r="M59" s="73">
        <f t="shared" si="9"/>
        <v>9.092</v>
      </c>
      <c r="N59" s="74" t="s">
        <v>41</v>
      </c>
      <c r="O59" s="67">
        <f t="shared" si="7"/>
        <v>0.028413</v>
      </c>
    </row>
    <row r="60" s="2" customFormat="1" customHeight="1" spans="1:15">
      <c r="A60" s="30"/>
      <c r="B60" s="31"/>
      <c r="C60" s="30"/>
      <c r="D60" s="42"/>
      <c r="E60" s="32"/>
      <c r="F60" s="33"/>
      <c r="G60" s="34"/>
      <c r="H60" s="29"/>
      <c r="I60" s="70">
        <v>1200</v>
      </c>
      <c r="J60" s="71" t="s">
        <v>43</v>
      </c>
      <c r="K60" s="75" t="s">
        <v>107</v>
      </c>
      <c r="L60" s="73">
        <f t="shared" si="8"/>
        <v>14.4</v>
      </c>
      <c r="M60" s="73">
        <f t="shared" si="9"/>
        <v>14.9</v>
      </c>
      <c r="N60" s="74" t="s">
        <v>41</v>
      </c>
      <c r="O60" s="67">
        <f t="shared" si="7"/>
        <v>0.028413</v>
      </c>
    </row>
    <row r="61" s="2" customFormat="1" customHeight="1" spans="1:15">
      <c r="A61" s="30"/>
      <c r="B61" s="52"/>
      <c r="C61" s="53"/>
      <c r="D61" s="42"/>
      <c r="E61" s="50"/>
      <c r="F61" s="54"/>
      <c r="G61" s="55"/>
      <c r="H61" s="29">
        <v>50</v>
      </c>
      <c r="I61" s="70">
        <f>G58-I60+H61</f>
        <v>716</v>
      </c>
      <c r="J61" s="71" t="s">
        <v>43</v>
      </c>
      <c r="K61" s="75" t="s">
        <v>108</v>
      </c>
      <c r="L61" s="73">
        <f t="shared" si="8"/>
        <v>8.592</v>
      </c>
      <c r="M61" s="73">
        <f t="shared" si="9"/>
        <v>9.092</v>
      </c>
      <c r="N61" s="74" t="s">
        <v>41</v>
      </c>
      <c r="O61" s="67">
        <f t="shared" si="7"/>
        <v>0.028413</v>
      </c>
    </row>
    <row r="62" s="2" customFormat="1" customHeight="1" spans="1:15">
      <c r="A62" s="40" t="s">
        <v>34</v>
      </c>
      <c r="B62" s="41" t="s">
        <v>94</v>
      </c>
      <c r="C62" s="24"/>
      <c r="D62" s="42" t="s">
        <v>54</v>
      </c>
      <c r="E62" s="43" t="s">
        <v>100</v>
      </c>
      <c r="F62" s="33" t="s">
        <v>61</v>
      </c>
      <c r="G62" s="37">
        <v>933</v>
      </c>
      <c r="H62" s="38">
        <v>50</v>
      </c>
      <c r="I62" s="76">
        <f>G62+H62</f>
        <v>983</v>
      </c>
      <c r="J62" s="71" t="s">
        <v>39</v>
      </c>
      <c r="K62" s="75" t="s">
        <v>109</v>
      </c>
      <c r="L62" s="73">
        <f t="shared" si="8"/>
        <v>11.796</v>
      </c>
      <c r="M62" s="73">
        <f t="shared" si="9"/>
        <v>12.296</v>
      </c>
      <c r="N62" s="74" t="s">
        <v>41</v>
      </c>
      <c r="O62" s="67">
        <f t="shared" si="7"/>
        <v>0.028413</v>
      </c>
    </row>
    <row r="63" s="2" customFormat="1" customHeight="1" spans="1:15">
      <c r="A63" s="40"/>
      <c r="B63" s="41"/>
      <c r="C63" s="49"/>
      <c r="D63" s="42"/>
      <c r="E63" s="43"/>
      <c r="F63" s="33"/>
      <c r="G63" s="37"/>
      <c r="H63" s="38">
        <v>50</v>
      </c>
      <c r="I63" s="76">
        <f>G62+H63</f>
        <v>983</v>
      </c>
      <c r="J63" s="71" t="s">
        <v>43</v>
      </c>
      <c r="K63" s="75" t="s">
        <v>110</v>
      </c>
      <c r="L63" s="73">
        <f t="shared" si="8"/>
        <v>11.796</v>
      </c>
      <c r="M63" s="73">
        <f t="shared" si="9"/>
        <v>12.296</v>
      </c>
      <c r="N63" s="74" t="s">
        <v>41</v>
      </c>
      <c r="O63" s="67">
        <f t="shared" si="7"/>
        <v>0.028413</v>
      </c>
    </row>
    <row r="64" s="2" customFormat="1" customHeight="1" spans="1:15">
      <c r="A64" s="40" t="s">
        <v>34</v>
      </c>
      <c r="B64" s="31" t="s">
        <v>94</v>
      </c>
      <c r="C64" s="24"/>
      <c r="D64" s="42" t="s">
        <v>54</v>
      </c>
      <c r="E64" s="43" t="s">
        <v>100</v>
      </c>
      <c r="F64" s="27" t="s">
        <v>66</v>
      </c>
      <c r="G64" s="34">
        <v>933</v>
      </c>
      <c r="H64" s="38">
        <v>50</v>
      </c>
      <c r="I64" s="76">
        <f>G64+H64</f>
        <v>983</v>
      </c>
      <c r="J64" s="71" t="s">
        <v>39</v>
      </c>
      <c r="K64" s="75" t="s">
        <v>111</v>
      </c>
      <c r="L64" s="73">
        <f t="shared" si="8"/>
        <v>11.796</v>
      </c>
      <c r="M64" s="73">
        <f t="shared" si="9"/>
        <v>12.296</v>
      </c>
      <c r="N64" s="74" t="s">
        <v>41</v>
      </c>
      <c r="O64" s="67">
        <f t="shared" si="7"/>
        <v>0.028413</v>
      </c>
    </row>
    <row r="65" s="2" customFormat="1" customHeight="1" spans="1:15">
      <c r="A65" s="40"/>
      <c r="B65" s="31"/>
      <c r="C65" s="49"/>
      <c r="D65" s="42"/>
      <c r="E65" s="43"/>
      <c r="F65" s="33"/>
      <c r="G65" s="34"/>
      <c r="H65" s="29">
        <v>50</v>
      </c>
      <c r="I65" s="76">
        <f>G64+H65</f>
        <v>983</v>
      </c>
      <c r="J65" s="71" t="s">
        <v>43</v>
      </c>
      <c r="K65" s="75" t="s">
        <v>112</v>
      </c>
      <c r="L65" s="73">
        <f t="shared" si="8"/>
        <v>11.796</v>
      </c>
      <c r="M65" s="73">
        <f t="shared" si="9"/>
        <v>12.296</v>
      </c>
      <c r="N65" s="74" t="s">
        <v>41</v>
      </c>
      <c r="O65" s="67">
        <f t="shared" si="7"/>
        <v>0.028413</v>
      </c>
    </row>
    <row r="66" s="2" customFormat="1" customHeight="1" spans="1:16">
      <c r="A66" s="77"/>
      <c r="B66" s="78"/>
      <c r="C66" s="77"/>
      <c r="D66" s="77"/>
      <c r="E66" s="79"/>
      <c r="F66" s="80"/>
      <c r="G66" s="81"/>
      <c r="H66" s="82"/>
      <c r="I66" s="87"/>
      <c r="J66" s="87"/>
      <c r="K66" s="75"/>
      <c r="L66" s="88"/>
      <c r="M66" s="73"/>
      <c r="N66" s="89"/>
      <c r="O66" s="67"/>
      <c r="P66" s="90"/>
    </row>
    <row r="67" s="2" customFormat="1" ht="19" customHeight="1" spans="1:16">
      <c r="A67" s="83"/>
      <c r="B67" s="84"/>
      <c r="C67" s="83"/>
      <c r="D67" s="83"/>
      <c r="E67" s="85"/>
      <c r="F67" s="86"/>
      <c r="G67" s="87"/>
      <c r="H67" s="82"/>
      <c r="I67" s="87">
        <f>SUM(I8:I66)</f>
        <v>59354</v>
      </c>
      <c r="J67" s="87"/>
      <c r="K67" s="91" t="s">
        <v>113</v>
      </c>
      <c r="L67" s="88">
        <f>SUM(L8:L66)</f>
        <v>712.248</v>
      </c>
      <c r="M67" s="88">
        <f>SUM(M8:M66)</f>
        <v>741.248</v>
      </c>
      <c r="N67" s="92"/>
      <c r="O67" s="67">
        <f>SUM(O8:O66)</f>
        <v>1.647954</v>
      </c>
      <c r="P67" s="90"/>
    </row>
    <row r="68" s="1" customFormat="1" spans="8:13">
      <c r="H68" s="3"/>
      <c r="I68" s="93"/>
      <c r="J68" s="93"/>
      <c r="K68" s="94"/>
      <c r="L68" s="5"/>
      <c r="M68" s="5"/>
    </row>
    <row r="70" s="1" customFormat="1" spans="8:13">
      <c r="H70" s="59"/>
      <c r="K70" s="4"/>
      <c r="L70" s="5"/>
      <c r="M70" s="5"/>
    </row>
  </sheetData>
  <mergeCells count="108">
    <mergeCell ref="A1:N1"/>
    <mergeCell ref="A2:N2"/>
    <mergeCell ref="F3:G3"/>
    <mergeCell ref="A8:A11"/>
    <mergeCell ref="A12:A16"/>
    <mergeCell ref="A17:A21"/>
    <mergeCell ref="A22:A25"/>
    <mergeCell ref="A26:A27"/>
    <mergeCell ref="A28:A31"/>
    <mergeCell ref="A32:A38"/>
    <mergeCell ref="A39:A43"/>
    <mergeCell ref="A44:A47"/>
    <mergeCell ref="A48:A49"/>
    <mergeCell ref="A50:A53"/>
    <mergeCell ref="A54:A57"/>
    <mergeCell ref="A58:A61"/>
    <mergeCell ref="A62:A63"/>
    <mergeCell ref="A64:A65"/>
    <mergeCell ref="B8:B11"/>
    <mergeCell ref="B12:B16"/>
    <mergeCell ref="B17:B21"/>
    <mergeCell ref="B22:B25"/>
    <mergeCell ref="B26:B27"/>
    <mergeCell ref="B28:B31"/>
    <mergeCell ref="B32:B38"/>
    <mergeCell ref="B39:B43"/>
    <mergeCell ref="B44:B47"/>
    <mergeCell ref="B48:B49"/>
    <mergeCell ref="B50:B53"/>
    <mergeCell ref="B54:B57"/>
    <mergeCell ref="B58:B61"/>
    <mergeCell ref="B62:B63"/>
    <mergeCell ref="B64:B65"/>
    <mergeCell ref="C8:C11"/>
    <mergeCell ref="C12:C16"/>
    <mergeCell ref="C17:C21"/>
    <mergeCell ref="C22:C25"/>
    <mergeCell ref="C26:C27"/>
    <mergeCell ref="C28:C31"/>
    <mergeCell ref="C32:C38"/>
    <mergeCell ref="C39:C43"/>
    <mergeCell ref="C44:C47"/>
    <mergeCell ref="C48:C49"/>
    <mergeCell ref="C50:C53"/>
    <mergeCell ref="C54:C57"/>
    <mergeCell ref="C58:C61"/>
    <mergeCell ref="C62:C63"/>
    <mergeCell ref="C64:C65"/>
    <mergeCell ref="D8:D11"/>
    <mergeCell ref="D12:D16"/>
    <mergeCell ref="D17:D21"/>
    <mergeCell ref="D22:D25"/>
    <mergeCell ref="D26:D27"/>
    <mergeCell ref="D28:D31"/>
    <mergeCell ref="D32:D38"/>
    <mergeCell ref="D39:D43"/>
    <mergeCell ref="D44:D47"/>
    <mergeCell ref="D48:D49"/>
    <mergeCell ref="D50:D53"/>
    <mergeCell ref="D54:D57"/>
    <mergeCell ref="D58:D61"/>
    <mergeCell ref="D62:D63"/>
    <mergeCell ref="D64:D65"/>
    <mergeCell ref="E8:E11"/>
    <mergeCell ref="E12:E16"/>
    <mergeCell ref="E17:E21"/>
    <mergeCell ref="E22:E25"/>
    <mergeCell ref="E26:E27"/>
    <mergeCell ref="E28:E31"/>
    <mergeCell ref="E32:E38"/>
    <mergeCell ref="E39:E43"/>
    <mergeCell ref="E44:E47"/>
    <mergeCell ref="E48:E49"/>
    <mergeCell ref="E50:E53"/>
    <mergeCell ref="E54:E57"/>
    <mergeCell ref="E58:E61"/>
    <mergeCell ref="E62:E63"/>
    <mergeCell ref="E64:E65"/>
    <mergeCell ref="F8:F11"/>
    <mergeCell ref="F12:F16"/>
    <mergeCell ref="F17:F21"/>
    <mergeCell ref="F22:F25"/>
    <mergeCell ref="F26:F27"/>
    <mergeCell ref="F28:F31"/>
    <mergeCell ref="F32:F38"/>
    <mergeCell ref="F39:F43"/>
    <mergeCell ref="F44:F47"/>
    <mergeCell ref="F48:F49"/>
    <mergeCell ref="F50:F53"/>
    <mergeCell ref="F54:F57"/>
    <mergeCell ref="F58:F61"/>
    <mergeCell ref="F62:F63"/>
    <mergeCell ref="F64:F65"/>
    <mergeCell ref="G8:G11"/>
    <mergeCell ref="G12:G16"/>
    <mergeCell ref="G17:G21"/>
    <mergeCell ref="G22:G25"/>
    <mergeCell ref="G26:G27"/>
    <mergeCell ref="G28:G31"/>
    <mergeCell ref="G32:G38"/>
    <mergeCell ref="G39:G43"/>
    <mergeCell ref="G44:G47"/>
    <mergeCell ref="G48:G49"/>
    <mergeCell ref="G50:G53"/>
    <mergeCell ref="G54:G57"/>
    <mergeCell ref="G58:G61"/>
    <mergeCell ref="G62:G63"/>
    <mergeCell ref="G64:G65"/>
  </mergeCells>
  <pageMargins left="0.75" right="0.75" top="1" bottom="1" header="0.5" footer="0.5"/>
  <pageSetup paperSize="8" scale="8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S25060590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2025-08-11T06:46:11Z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</Properties>
</file>