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<sst xmlns="http://schemas.openxmlformats.org/spreadsheetml/2006/main" count="56" uniqueCount="53">
  <si>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</si>
  <si>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</si>
  <si>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</si>
  <si>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8410478745812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</si>
  <si>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</si>
  <si>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</si>
  <si>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</si>
  <si>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</si>
  <si>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</si>
  <si>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</si>
  <si>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</si>
  <si>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</si>
  <si>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</si>
  <si>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</si>
  <si>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</si>
  <si>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</si>
  <si>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</si>
  <si>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</si>
  <si>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</si>
  <si>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</si>
  <si>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</si>
  <si>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</si>
  <si>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</si>
  <si>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</si>
  <si>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</si>
  <si>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</si>
  <si>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</si>
  <si>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P25080796</t>
  </si>
  <si>
    <t>JJW-ST-003 吊粒</t>
  </si>
  <si>
    <t>S25080340</t>
  </si>
  <si>
    <t>152227-肥婆 大红色，254
152219-肥婆 红色，369
152219-肥婆 印花色，276
152226-肥婆 蓝色，211
152239-肥婆 绿色，211
151887-肥婆 绿色印花，454
173025 蓝色印花，3573
170549 绿色印花，2785
173025 蓝色印花，2943</t>
  </si>
  <si>
    <t>20.5CM</t>
  </si>
  <si>
    <t>21*37*30</t>
  </si>
  <si>
    <t>P25080784</t>
  </si>
  <si>
    <t>S25080334</t>
  </si>
  <si>
    <t>240178 黑色：2943
240178 白色：3490
240178-肥婆 黑色：349
240178-肥婆 白色：286
240209 白色绣花：2733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</si>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</sst>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sz val="12"/>
      <name val="Arial"/>
      <family val="2"/>
      <charset val="0"/>
    </font>
    <font>
      <b/>
      <sz val="12"/>
      <name val="Calibri"/>
      <charset val="134"/>
    </font>
    <font>
      <sz val="10"/>
      <name val="Arial"/>
      <family val="2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3" applyNumberFormat="0" applyAlignment="0" applyProtection="0">
      <alignment vertical="center"/>
    </xf>
    <xf numFmtId="0" fontId="34" fillId="6" borderId="24" applyNumberFormat="0" applyAlignment="0" applyProtection="0">
      <alignment vertical="center"/>
    </xf>
    <xf numFmtId="0" fontId="35" fillId="6" borderId="23" applyNumberFormat="0" applyAlignment="0" applyProtection="0">
      <alignment vertical="center"/>
    </xf>
    <xf numFmtId="0" fontId="36" fillId="7" borderId="25" applyNumberFormat="0" applyAlignment="0" applyProtection="0">
      <alignment vertical="center"/>
    </xf>
    <xf numFmtId="0" fontId="37" fillId="0" borderId="26" applyNumberFormat="0" applyFill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0" fillId="0" borderId="14" xfId="0" applyFont="1" applyFill="1" applyBorder="1" applyAlignment="1">
      <alignment horizontal="left" vertical="center" wrapText="1"/>
    </xf>
    <xf numFmtId="0" fontId="16" fillId="0" borderId="14" xfId="0" applyFont="1" applyBorder="1" applyAlignment="1">
      <alignment horizontal="left" vertical="center" wrapText="1"/>
    </xf>
    <xf numFmtId="0" fontId="21" fillId="2" borderId="14" xfId="0" applyFont="1" applyFill="1" applyBorder="1" applyAlignment="1" applyProtection="1">
      <alignment horizontal="center" vertical="center" shrinkToFit="1"/>
    </xf>
    <xf numFmtId="0" fontId="22" fillId="0" borderId="14" xfId="0" applyFont="1" applyBorder="1" applyAlignment="1">
      <alignment horizontal="left" vertical="center"/>
    </xf>
    <xf numFmtId="0" fontId="23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vertical="center" wrapText="1"/>
    </xf>
    <xf numFmtId="176" fontId="22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4" fillId="2" borderId="18" xfId="0" applyFont="1" applyFill="1" applyBorder="1" applyAlignment="1" applyProtection="1">
      <alignment horizontal="center" vertical="center" shrinkToFit="1"/>
    </xf>
    <xf numFmtId="0" fontId="24" fillId="2" borderId="19" xfId="0" applyFont="1" applyFill="1" applyBorder="1" applyAlignment="1" applyProtection="1">
      <alignment horizontal="center" vertical="center" shrinkToFit="1"/>
    </xf>
    <xf numFmtId="0" fontId="22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Q12" sqref="Q12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62"/>
    </row>
    <row r="2" spans="1:12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63"/>
    </row>
    <row r="3" ht="26" customHeight="1" spans="1:12">
      <c r="A3" s="25"/>
      <c r="B3" s="26"/>
      <c r="C3" s="26"/>
      <c r="D3" s="26"/>
      <c r="E3" s="26"/>
      <c r="F3" s="26"/>
      <c r="G3" s="26"/>
      <c r="H3" s="26"/>
      <c r="I3" s="26"/>
      <c r="J3" s="26"/>
      <c r="K3" s="26"/>
      <c r="L3" s="64"/>
    </row>
    <row r="4" ht="24" customHeight="1" spans="1:12">
      <c r="A4" s="27"/>
      <c r="B4" s="27"/>
      <c r="C4" s="28" t="s">
        <v>1</v>
      </c>
      <c r="D4" s="28"/>
      <c r="E4" s="29">
        <v>45881</v>
      </c>
      <c r="F4" s="29"/>
      <c r="G4" s="29"/>
      <c r="H4" s="29"/>
      <c r="I4" s="29"/>
      <c r="J4" s="29"/>
      <c r="K4" s="29"/>
      <c r="L4" s="29"/>
    </row>
    <row r="5" ht="24" customHeight="1" spans="1:12">
      <c r="A5" s="27"/>
      <c r="B5" s="27"/>
      <c r="C5" s="30" t="s">
        <v>2</v>
      </c>
      <c r="D5" s="30"/>
      <c r="E5" s="31" t="s">
        <v>3</v>
      </c>
      <c r="F5" s="31"/>
      <c r="G5" s="31"/>
      <c r="H5" s="31"/>
      <c r="I5" s="31"/>
      <c r="J5" s="31"/>
      <c r="K5" s="31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65"/>
      <c r="J6" s="34"/>
      <c r="K6" s="34"/>
      <c r="L6" s="34"/>
    </row>
    <row r="7" ht="24" customHeight="1" spans="1:12">
      <c r="A7" s="36" t="s">
        <v>4</v>
      </c>
      <c r="B7" s="37" t="s">
        <v>5</v>
      </c>
      <c r="C7" s="38" t="s">
        <v>6</v>
      </c>
      <c r="D7" s="38" t="s">
        <v>6</v>
      </c>
      <c r="E7" s="38" t="s">
        <v>7</v>
      </c>
      <c r="F7" s="39" t="s">
        <v>8</v>
      </c>
      <c r="G7" s="39" t="s">
        <v>9</v>
      </c>
      <c r="H7" s="39" t="s">
        <v>10</v>
      </c>
      <c r="I7" s="38" t="s">
        <v>11</v>
      </c>
      <c r="J7" s="66" t="s">
        <v>12</v>
      </c>
      <c r="K7" s="66" t="s">
        <v>13</v>
      </c>
      <c r="L7" s="37" t="s">
        <v>14</v>
      </c>
    </row>
    <row r="8" ht="24" customHeight="1" spans="1:12">
      <c r="A8" s="40" t="s">
        <v>15</v>
      </c>
      <c r="B8" s="41" t="s">
        <v>16</v>
      </c>
      <c r="C8" s="42" t="s">
        <v>17</v>
      </c>
      <c r="D8" s="43" t="s">
        <v>18</v>
      </c>
      <c r="E8" s="43" t="s">
        <v>19</v>
      </c>
      <c r="F8" s="44" t="s">
        <v>20</v>
      </c>
      <c r="G8" s="44" t="s">
        <v>21</v>
      </c>
      <c r="H8" s="44" t="s">
        <v>22</v>
      </c>
      <c r="I8" s="67" t="s">
        <v>23</v>
      </c>
      <c r="J8" s="68" t="s">
        <v>24</v>
      </c>
      <c r="K8" s="68" t="s">
        <v>25</v>
      </c>
      <c r="L8" s="41" t="s">
        <v>26</v>
      </c>
    </row>
    <row r="9" s="19" customFormat="1" ht="300" customHeight="1" spans="1:12">
      <c r="A9" s="45" t="s">
        <v>27</v>
      </c>
      <c r="B9" s="46" t="s">
        <v>28</v>
      </c>
      <c r="C9" s="47" t="s">
        <v>29</v>
      </c>
      <c r="D9" s="48" t="s">
        <v>30</v>
      </c>
      <c r="E9" s="45" t="s">
        <v>31</v>
      </c>
      <c r="F9" s="49">
        <f>254+369+276+211*2+454+3573+2785+2943</f>
        <v>11076</v>
      </c>
      <c r="G9" s="50">
        <f>+F9*0.02</f>
        <v>221.52</v>
      </c>
      <c r="H9" s="50">
        <f>+F9+G9</f>
        <v>11297.52</v>
      </c>
      <c r="I9" s="69">
        <v>1</v>
      </c>
      <c r="J9" s="69">
        <v>6.27</v>
      </c>
      <c r="K9" s="69">
        <v>6.67</v>
      </c>
      <c r="L9" s="69" t="s">
        <v>32</v>
      </c>
    </row>
    <row r="10" s="20" customFormat="1" ht="165" customHeight="1" spans="1:12">
      <c r="A10" s="45" t="s">
        <v>33</v>
      </c>
      <c r="B10" s="46" t="s">
        <v>28</v>
      </c>
      <c r="C10" s="51" t="s">
        <v>34</v>
      </c>
      <c r="D10" s="52" t="s">
        <v>35</v>
      </c>
      <c r="E10" s="45" t="s">
        <v>31</v>
      </c>
      <c r="F10" s="53">
        <f>2943+3490+349+286+2733</f>
        <v>9801</v>
      </c>
      <c r="G10" s="50">
        <f>+F10*0.02</f>
        <v>196.02</v>
      </c>
      <c r="H10" s="50">
        <f>+F10+G10</f>
        <v>9997.02</v>
      </c>
      <c r="I10" s="70"/>
      <c r="J10" s="70"/>
      <c r="K10" s="70"/>
      <c r="L10" s="70"/>
    </row>
    <row r="11" ht="24" customHeight="1" spans="1:12">
      <c r="A11" s="54"/>
      <c r="B11" s="46"/>
      <c r="C11" s="55"/>
      <c r="D11" s="54"/>
      <c r="E11" s="54"/>
      <c r="F11" s="56"/>
      <c r="G11" s="57"/>
      <c r="H11" s="57"/>
      <c r="I11" s="57"/>
      <c r="J11" s="57"/>
      <c r="K11" s="57"/>
      <c r="L11" s="57"/>
    </row>
    <row r="12" ht="24" customHeight="1" spans="1:12">
      <c r="A12" s="54"/>
      <c r="B12" s="46"/>
      <c r="C12" s="55"/>
      <c r="D12" s="54"/>
      <c r="E12" s="54"/>
      <c r="F12" s="56"/>
      <c r="G12" s="57"/>
      <c r="H12" s="57"/>
      <c r="I12" s="57"/>
      <c r="J12" s="57"/>
      <c r="K12" s="57"/>
      <c r="L12" s="57"/>
    </row>
    <row r="13" ht="24" customHeight="1" spans="1:12">
      <c r="A13" s="54"/>
      <c r="B13" s="46"/>
      <c r="C13" s="55"/>
      <c r="D13" s="54"/>
      <c r="E13" s="54"/>
      <c r="F13" s="56"/>
      <c r="G13" s="57"/>
      <c r="H13" s="57"/>
      <c r="I13" s="57"/>
      <c r="J13" s="57"/>
      <c r="K13" s="57"/>
      <c r="L13" s="57"/>
    </row>
    <row r="14" ht="24" customHeight="1" spans="1:12">
      <c r="A14" s="54"/>
      <c r="B14" s="46"/>
      <c r="C14" s="55"/>
      <c r="D14" s="54"/>
      <c r="E14" s="54"/>
      <c r="F14" s="56"/>
      <c r="G14" s="58"/>
      <c r="H14" s="58"/>
      <c r="I14" s="58"/>
      <c r="J14" s="58"/>
      <c r="K14" s="58"/>
      <c r="L14" s="57"/>
    </row>
    <row r="15" ht="24" customHeight="1" spans="1:12">
      <c r="A15" s="54"/>
      <c r="B15" s="46"/>
      <c r="C15" s="55"/>
      <c r="D15" s="54"/>
      <c r="E15" s="54"/>
      <c r="F15" s="56"/>
      <c r="G15" s="58"/>
      <c r="H15" s="58"/>
      <c r="I15" s="58"/>
      <c r="J15" s="58"/>
      <c r="K15" s="58"/>
      <c r="L15" s="57"/>
    </row>
    <row r="16" ht="24" customHeight="1" spans="1:12">
      <c r="A16" s="56"/>
      <c r="B16" s="46"/>
      <c r="C16" s="55"/>
      <c r="D16" s="54"/>
      <c r="E16" s="54"/>
      <c r="F16" s="56"/>
      <c r="G16" s="58"/>
      <c r="H16" s="58"/>
      <c r="I16" s="58"/>
      <c r="J16" s="58"/>
      <c r="K16" s="58"/>
      <c r="L16" s="57"/>
    </row>
    <row r="17" ht="24" customHeight="1" spans="1:12">
      <c r="A17" s="56"/>
      <c r="B17" s="46"/>
      <c r="C17" s="55"/>
      <c r="D17" s="54"/>
      <c r="E17" s="54"/>
      <c r="F17" s="56"/>
      <c r="G17" s="58"/>
      <c r="H17" s="58"/>
      <c r="I17" s="58"/>
      <c r="J17" s="58"/>
      <c r="K17" s="58"/>
      <c r="L17" s="57"/>
    </row>
    <row r="18" ht="24" customHeight="1" spans="1:12">
      <c r="A18" s="56"/>
      <c r="B18" s="59"/>
      <c r="C18" s="55"/>
      <c r="D18" s="54"/>
      <c r="E18" s="54"/>
      <c r="F18" s="56"/>
      <c r="G18" s="58"/>
      <c r="H18" s="58"/>
      <c r="I18" s="58"/>
      <c r="J18" s="58"/>
      <c r="K18" s="58"/>
      <c r="L18" s="57"/>
    </row>
    <row r="19" ht="15" spans="1:12">
      <c r="A19" s="57" t="s">
        <v>36</v>
      </c>
      <c r="B19" s="57"/>
      <c r="C19" s="60"/>
      <c r="D19" s="58"/>
      <c r="E19" s="58"/>
      <c r="F19" s="61">
        <f>SUM(F9:F18)</f>
        <v>20877</v>
      </c>
      <c r="G19" s="61">
        <f>SUM(G9:G18)</f>
        <v>417.54</v>
      </c>
      <c r="H19" s="61">
        <f>SUM(H9:H18)</f>
        <v>21294.54</v>
      </c>
      <c r="I19" s="71"/>
      <c r="J19" s="71">
        <f>SUM(J9:J18)</f>
        <v>6.27</v>
      </c>
      <c r="K19" s="71">
        <f>SUM(K9:K18)</f>
        <v>6.67</v>
      </c>
      <c r="L19" s="71" t="str">
        <f>+L9</f>
        <v>21*37*30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 t="str">
        <f>+箱单!D9</f>
        <v>152227-肥婆 大红色，254
152219-肥婆 红色，369
152219-肥婆 印花色，276
152226-肥婆 蓝色，211
152239-肥婆 绿色，211
151887-肥婆 绿色印花，454
173025 蓝色印花，3573
170549 绿色印花，2785
173025 蓝色印花，2943</v>
      </c>
      <c r="C4" s="11"/>
    </row>
    <row r="5" s="1" customFormat="1" ht="41" customHeight="1" spans="1:3">
      <c r="A5" s="5" t="s">
        <v>42</v>
      </c>
      <c r="B5" s="12" t="str">
        <f>+箱单!B9</f>
        <v>JJW-ST-003 吊粒</v>
      </c>
      <c r="C5" s="13" t="s">
        <v>43</v>
      </c>
    </row>
    <row r="6" s="1" customFormat="1" ht="41" customHeight="1" spans="1:3">
      <c r="A6" s="5" t="s">
        <v>44</v>
      </c>
      <c r="B6" s="10" t="s">
        <v>45</v>
      </c>
      <c r="C6" s="14" t="str">
        <f>[1]箱单!I7</f>
        <v>1/1</v>
      </c>
    </row>
    <row r="7" s="1" customFormat="1" ht="41" customHeight="1" spans="1:3">
      <c r="A7" s="5" t="s">
        <v>46</v>
      </c>
      <c r="B7" s="15">
        <f>+箱单!H19</f>
        <v>21294.54</v>
      </c>
      <c r="C7" s="14"/>
    </row>
    <row r="8" s="1" customFormat="1" ht="41" customHeight="1" spans="1:3">
      <c r="A8" s="5" t="s">
        <v>47</v>
      </c>
      <c r="B8" s="12" t="str">
        <f>+箱单!L19</f>
        <v>21*37*30</v>
      </c>
      <c r="C8" s="16" t="s">
        <v>48</v>
      </c>
    </row>
    <row r="9" s="1" customFormat="1" ht="41" customHeight="1" spans="1:3">
      <c r="A9" s="5" t="s">
        <v>49</v>
      </c>
      <c r="B9" s="17">
        <f>+箱单!K19</f>
        <v>6.67</v>
      </c>
      <c r="C9" s="18" t="s">
        <v>50</v>
      </c>
    </row>
    <row r="10" s="1" customFormat="1" ht="41" customHeight="1" spans="1:3">
      <c r="A10" s="5" t="s">
        <v>51</v>
      </c>
      <c r="B10" s="10">
        <f>箱单!J19</f>
        <v>6.27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2025-08-13T12:22:30Z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