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<sst xmlns="http://schemas.openxmlformats.org/spreadsheetml/2006/main" count="211" uniqueCount="106">
  <si>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</si>
  <si>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</si>
  <si>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</si>
  <si>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2025.8.27</t>
  </si>
  <si>
    <t>快递单号</t>
  </si>
  <si>
    <t xml:space="preserve">ORDER NR </t>
  </si>
  <si>
    <t>Item Code</t>
  </si>
  <si>
    <t xml:space="preserve">ARTICLE </t>
  </si>
  <si>
    <t>Style number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</si>
  <si>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</si>
  <si>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</si>
  <si>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</si>
  <si>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</si>
  <si>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</si>
  <si>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</si>
  <si>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</si>
  <si>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</si>
  <si>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</si>
  <si>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CBM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</si>
  <si>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</si>
  <si>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</si>
  <si>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</si>
  <si>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t>客户订单号</t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</si>
  <si>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</si>
  <si>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</si>
  <si>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</si>
  <si>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</si>
  <si>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</si>
  <si>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t>总箱数</t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</si>
  <si>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</si>
  <si>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</si>
  <si>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</si>
  <si>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体积</t>
  </si>
  <si>
    <t xml:space="preserve">P25082413              </t>
  </si>
  <si>
    <t xml:space="preserve">ZCH95155HOANGANH_   CSSH18018550B &amp; CREAM     </t>
  </si>
  <si>
    <t xml:space="preserve">ZCH95155DC      </t>
  </si>
  <si>
    <t xml:space="preserve">S25081009 </t>
  </si>
  <si>
    <r>
      <rPr>
        <sz val="10"/>
        <rFont val="宋体"/>
        <charset val="134"/>
      </rPr>
      <t>卡其色</t>
    </r>
    <r>
      <rPr>
        <sz val="10"/>
        <rFont val="Calibri"/>
        <charset val="134"/>
      </rPr>
      <t xml:space="preserve">CREAM </t>
    </r>
    <r>
      <rPr>
        <sz val="10"/>
        <rFont val="宋体"/>
        <charset val="134"/>
      </rPr>
      <t>腰封</t>
    </r>
  </si>
  <si>
    <t>S</t>
  </si>
  <si>
    <t>1/56</t>
  </si>
  <si>
    <t>700*260*205</t>
  </si>
  <si>
    <t>2/56</t>
  </si>
  <si>
    <t>3/56</t>
  </si>
  <si>
    <t>4/56</t>
  </si>
  <si>
    <t>5/56</t>
  </si>
  <si>
    <t>6/56</t>
  </si>
  <si>
    <t>7/56</t>
  </si>
  <si>
    <t>8/56</t>
  </si>
  <si>
    <t>9/56</t>
  </si>
  <si>
    <t>M</t>
  </si>
  <si>
    <t>10/56</t>
  </si>
  <si>
    <t>11/56</t>
  </si>
  <si>
    <t>12/56</t>
  </si>
  <si>
    <t>13/56</t>
  </si>
  <si>
    <t>14/56</t>
  </si>
  <si>
    <t>15/56</t>
  </si>
  <si>
    <t>16/56</t>
  </si>
  <si>
    <t>17/56</t>
  </si>
  <si>
    <t>18/56</t>
  </si>
  <si>
    <t>19/56</t>
  </si>
  <si>
    <t>20/56</t>
  </si>
  <si>
    <t>21/56</t>
  </si>
  <si>
    <t>L</t>
  </si>
  <si>
    <t>22/56</t>
  </si>
  <si>
    <t>23/56</t>
  </si>
  <si>
    <t>24/56</t>
  </si>
  <si>
    <t>25/56</t>
  </si>
  <si>
    <t>26/56</t>
  </si>
  <si>
    <t>27/56</t>
  </si>
  <si>
    <t>28/56</t>
  </si>
  <si>
    <t>29/56</t>
  </si>
  <si>
    <t>30/56</t>
  </si>
  <si>
    <t>XL</t>
  </si>
  <si>
    <t>31/56</t>
  </si>
  <si>
    <t>32/56</t>
  </si>
  <si>
    <t>33/56</t>
  </si>
  <si>
    <t>34/56</t>
  </si>
  <si>
    <t>35/56</t>
  </si>
  <si>
    <t>36/56</t>
  </si>
  <si>
    <t>37/56</t>
  </si>
  <si>
    <t>XXL</t>
  </si>
  <si>
    <t>38/56</t>
  </si>
  <si>
    <t>39/56</t>
  </si>
  <si>
    <t>40/56</t>
  </si>
  <si>
    <t>41/56</t>
  </si>
  <si>
    <t>42/56</t>
  </si>
  <si>
    <t xml:space="preserve">ZCH95155HOANGANH_CSSH18018550 Size band      </t>
  </si>
  <si>
    <t>尺码条</t>
  </si>
  <si>
    <t>43/56</t>
  </si>
  <si>
    <t>760*260*205</t>
  </si>
  <si>
    <t>44/56</t>
  </si>
  <si>
    <t>45/56</t>
  </si>
  <si>
    <t>46/56</t>
  </si>
  <si>
    <t>47/56</t>
  </si>
  <si>
    <t>48/56</t>
  </si>
  <si>
    <t>49/56</t>
  </si>
  <si>
    <t>50/56</t>
  </si>
  <si>
    <t>51/56</t>
  </si>
  <si>
    <t>52/56</t>
  </si>
  <si>
    <t>53/56</t>
  </si>
  <si>
    <t>54/56</t>
  </si>
  <si>
    <t>55/56</t>
  </si>
  <si>
    <t>56/56</t>
  </si>
  <si>
    <t>透明圆贴</t>
  </si>
  <si>
    <t>340*340*295mm</t>
  </si>
  <si>
    <t>56箱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</si>
</sst>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  <numFmt numFmtId="180" formatCode="0.00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10"/>
      <color rgb="FF000000"/>
      <name val="Calibri"/>
      <charset val="134"/>
    </font>
    <font>
      <b/>
      <sz val="10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6" borderId="13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49" applyFont="1" applyFill="1" applyBorder="1" applyAlignment="1">
      <alignment horizontal="center" vertical="center" wrapText="1"/>
    </xf>
    <xf numFmtId="15" fontId="10" fillId="0" borderId="3" xfId="49" applyNumberFormat="1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2" borderId="4" xfId="49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179" fontId="15" fillId="2" borderId="3" xfId="0" applyNumberFormat="1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3" fillId="2" borderId="5" xfId="49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179" fontId="15" fillId="2" borderId="4" xfId="0" applyNumberFormat="1" applyFont="1" applyFill="1" applyBorder="1" applyAlignment="1">
      <alignment horizontal="center" vertical="center"/>
    </xf>
    <xf numFmtId="179" fontId="15" fillId="2" borderId="5" xfId="0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0" borderId="4" xfId="49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179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176" fontId="10" fillId="0" borderId="6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180" fontId="17" fillId="0" borderId="7" xfId="0" applyNumberFormat="1" applyFont="1" applyBorder="1" applyAlignment="1">
      <alignment horizontal="center" vertical="center" wrapText="1"/>
    </xf>
    <xf numFmtId="176" fontId="17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177" fontId="13" fillId="2" borderId="4" xfId="49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/>
    </xf>
    <xf numFmtId="177" fontId="13" fillId="0" borderId="3" xfId="49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177" fontId="18" fillId="0" borderId="3" xfId="0" applyNumberFormat="1" applyFont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 wrapText="1"/>
    </xf>
    <xf numFmtId="0" fontId="13" fillId="0" borderId="4" xfId="49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/>
    </xf>
    <xf numFmtId="179" fontId="15" fillId="0" borderId="3" xfId="0" applyNumberFormat="1" applyFont="1" applyFill="1" applyBorder="1" applyAlignment="1">
      <alignment vertical="center"/>
    </xf>
    <xf numFmtId="0" fontId="12" fillId="0" borderId="3" xfId="0" applyFont="1" applyFill="1" applyBorder="1" applyAlignment="1">
      <alignment vertical="center" wrapText="1"/>
    </xf>
    <xf numFmtId="0" fontId="13" fillId="0" borderId="3" xfId="49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38100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38100</xdr:colOff>
      <xdr:row>1</xdr:row>
      <xdr:rowOff>214630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4"/>
  <sheetViews>
    <sheetView tabSelected="1" topLeftCell="A33" workbookViewId="0">
      <selection activeCell="P54" sqref="P54"/>
    </sheetView>
  </sheetViews>
  <sheetFormatPr defaultColWidth="18" defaultRowHeight="15"/>
  <cols>
    <col min="1" max="1" width="9.875" style="1" customWidth="1"/>
    <col min="2" max="2" width="20.75" style="1" customWidth="1"/>
    <col min="3" max="3" width="10.5" style="1" customWidth="1"/>
    <col min="4" max="4" width="10.875" style="1" customWidth="1"/>
    <col min="5" max="5" width="18.875" style="1" customWidth="1"/>
    <col min="6" max="6" width="5.5" style="1" customWidth="1"/>
    <col min="7" max="7" width="8.875" style="1" customWidth="1"/>
    <col min="8" max="8" width="6.5" style="3" customWidth="1"/>
    <col min="9" max="9" width="8.26666666666667" style="1" customWidth="1"/>
    <col min="10" max="10" width="8.5" style="1" customWidth="1"/>
    <col min="11" max="11" width="7.36666666666667" style="4" customWidth="1"/>
    <col min="12" max="12" width="10.0916666666667" style="4" customWidth="1"/>
    <col min="13" max="13" width="11.5" style="1" customWidth="1"/>
    <col min="14" max="14" width="8.5" style="1" customWidth="1"/>
    <col min="15" max="16384" width="18" style="1"/>
  </cols>
  <sheetData>
    <row r="1" s="1" customFormat="1" ht="40" customHeight="1" spans="1:13">
      <c r="A1" s="5" t="s">
        <v>0</v>
      </c>
      <c r="B1" s="6"/>
      <c r="C1" s="6"/>
      <c r="D1" s="6"/>
      <c r="E1" s="6"/>
      <c r="F1" s="6"/>
      <c r="G1" s="6"/>
      <c r="H1" s="6"/>
      <c r="I1" s="46"/>
      <c r="J1" s="46"/>
      <c r="K1" s="6"/>
      <c r="L1" s="6"/>
      <c r="M1" s="6"/>
    </row>
    <row r="2" s="1" customFormat="1" ht="25.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15.75" spans="5:12">
      <c r="E3" s="8" t="s">
        <v>2</v>
      </c>
      <c r="F3" s="9" t="s">
        <v>3</v>
      </c>
      <c r="G3" s="9"/>
      <c r="H3" s="10"/>
      <c r="I3" s="47"/>
      <c r="J3" s="47"/>
      <c r="K3" s="4"/>
      <c r="L3" s="4"/>
    </row>
    <row r="4" s="1" customFormat="1" ht="19.5" customHeight="1" spans="5:12">
      <c r="E4" s="11" t="s">
        <v>4</v>
      </c>
      <c r="F4" s="12"/>
      <c r="G4" s="13"/>
      <c r="H4" s="3"/>
      <c r="K4" s="4"/>
      <c r="L4" s="48"/>
    </row>
    <row r="5" s="1" customFormat="1" hidden="1" spans="2:12">
      <c r="B5" s="14"/>
      <c r="H5" s="3"/>
      <c r="K5" s="4"/>
      <c r="L5" s="4"/>
    </row>
    <row r="6" s="2" customFormat="1" ht="38.25" spans="1:14">
      <c r="A6" s="15" t="s">
        <v>5</v>
      </c>
      <c r="B6" s="16" t="s">
        <v>6</v>
      </c>
      <c r="C6" s="16" t="s">
        <v>7</v>
      </c>
      <c r="D6" s="16" t="s">
        <v>8</v>
      </c>
      <c r="E6" s="17" t="s">
        <v>9</v>
      </c>
      <c r="F6" s="17" t="s">
        <v>10</v>
      </c>
      <c r="G6" s="18" t="s">
        <v>11</v>
      </c>
      <c r="H6" s="18" t="s">
        <v>12</v>
      </c>
      <c r="I6" s="49" t="s">
        <v>13</v>
      </c>
      <c r="J6" s="22" t="s">
        <v>14</v>
      </c>
      <c r="K6" s="50" t="s">
        <v>15</v>
      </c>
      <c r="L6" s="50" t="s">
        <v>16</v>
      </c>
      <c r="M6" s="16" t="s">
        <v>17</v>
      </c>
      <c r="N6" s="51" t="s">
        <v>18</v>
      </c>
    </row>
    <row r="7" s="2" customFormat="1" ht="32.25" customHeight="1" spans="1:14">
      <c r="A7" s="15" t="s">
        <v>19</v>
      </c>
      <c r="B7" s="19" t="s">
        <v>20</v>
      </c>
      <c r="C7" s="20" t="s">
        <v>21</v>
      </c>
      <c r="D7" s="21" t="s">
        <v>22</v>
      </c>
      <c r="E7" s="22" t="s">
        <v>23</v>
      </c>
      <c r="F7" s="22" t="s">
        <v>24</v>
      </c>
      <c r="G7" s="18" t="s">
        <v>25</v>
      </c>
      <c r="H7" s="18" t="s">
        <v>26</v>
      </c>
      <c r="I7" s="52" t="s">
        <v>27</v>
      </c>
      <c r="J7" s="53" t="s">
        <v>28</v>
      </c>
      <c r="K7" s="50" t="s">
        <v>29</v>
      </c>
      <c r="L7" s="50" t="s">
        <v>30</v>
      </c>
      <c r="M7" s="16" t="s">
        <v>31</v>
      </c>
      <c r="N7" s="51" t="s">
        <v>32</v>
      </c>
    </row>
    <row r="8" s="2" customFormat="1" customHeight="1" spans="1:14">
      <c r="A8" s="23" t="s">
        <v>33</v>
      </c>
      <c r="B8" s="24" t="s">
        <v>34</v>
      </c>
      <c r="C8" s="23" t="s">
        <v>35</v>
      </c>
      <c r="D8" s="25" t="s">
        <v>36</v>
      </c>
      <c r="E8" s="26" t="s">
        <v>37</v>
      </c>
      <c r="F8" s="27" t="s">
        <v>38</v>
      </c>
      <c r="G8" s="28">
        <v>18156</v>
      </c>
      <c r="H8" s="29"/>
      <c r="I8" s="54">
        <v>2000</v>
      </c>
      <c r="J8" s="54" t="s">
        <v>39</v>
      </c>
      <c r="K8" s="55">
        <f t="shared" ref="K8:K49" si="0">I8*0.00617</f>
        <v>12.34</v>
      </c>
      <c r="L8" s="55">
        <f t="shared" ref="L8:L63" si="1">K8+0.5</f>
        <v>12.84</v>
      </c>
      <c r="M8" s="56" t="s">
        <v>40</v>
      </c>
      <c r="N8" s="51">
        <f t="shared" ref="N8:N49" si="2">0.7*0.26*0.205</f>
        <v>0.03731</v>
      </c>
    </row>
    <row r="9" s="2" customFormat="1" customHeight="1" spans="1:14">
      <c r="A9" s="30"/>
      <c r="B9" s="31"/>
      <c r="C9" s="30"/>
      <c r="D9" s="32"/>
      <c r="E9" s="26"/>
      <c r="F9" s="33"/>
      <c r="G9" s="28"/>
      <c r="H9" s="29"/>
      <c r="I9" s="54">
        <v>2000</v>
      </c>
      <c r="J9" s="54" t="s">
        <v>41</v>
      </c>
      <c r="K9" s="55">
        <f t="shared" si="0"/>
        <v>12.34</v>
      </c>
      <c r="L9" s="55">
        <f t="shared" si="1"/>
        <v>12.84</v>
      </c>
      <c r="M9" s="56" t="s">
        <v>40</v>
      </c>
      <c r="N9" s="51">
        <f t="shared" si="2"/>
        <v>0.03731</v>
      </c>
    </row>
    <row r="10" s="2" customFormat="1" customHeight="1" spans="1:14">
      <c r="A10" s="30"/>
      <c r="B10" s="31"/>
      <c r="C10" s="30"/>
      <c r="D10" s="32"/>
      <c r="E10" s="26"/>
      <c r="F10" s="33"/>
      <c r="G10" s="28"/>
      <c r="H10" s="29"/>
      <c r="I10" s="54">
        <v>2000</v>
      </c>
      <c r="J10" s="54" t="s">
        <v>42</v>
      </c>
      <c r="K10" s="55">
        <f t="shared" si="0"/>
        <v>12.34</v>
      </c>
      <c r="L10" s="55">
        <f t="shared" si="1"/>
        <v>12.84</v>
      </c>
      <c r="M10" s="56" t="s">
        <v>40</v>
      </c>
      <c r="N10" s="51">
        <f t="shared" si="2"/>
        <v>0.03731</v>
      </c>
    </row>
    <row r="11" s="2" customFormat="1" customHeight="1" spans="1:14">
      <c r="A11" s="30"/>
      <c r="B11" s="31"/>
      <c r="C11" s="30"/>
      <c r="D11" s="32"/>
      <c r="E11" s="26"/>
      <c r="F11" s="33"/>
      <c r="G11" s="28"/>
      <c r="H11" s="29"/>
      <c r="I11" s="54">
        <v>2000</v>
      </c>
      <c r="J11" s="54" t="s">
        <v>43</v>
      </c>
      <c r="K11" s="55">
        <f t="shared" si="0"/>
        <v>12.34</v>
      </c>
      <c r="L11" s="55">
        <f t="shared" si="1"/>
        <v>12.84</v>
      </c>
      <c r="M11" s="56" t="s">
        <v>40</v>
      </c>
      <c r="N11" s="51">
        <f t="shared" si="2"/>
        <v>0.03731</v>
      </c>
    </row>
    <row r="12" s="2" customFormat="1" ht="17" customHeight="1" spans="1:14">
      <c r="A12" s="30"/>
      <c r="B12" s="31"/>
      <c r="C12" s="30"/>
      <c r="D12" s="32"/>
      <c r="E12" s="26"/>
      <c r="F12" s="33"/>
      <c r="G12" s="28"/>
      <c r="H12" s="29"/>
      <c r="I12" s="54">
        <v>2000</v>
      </c>
      <c r="J12" s="54" t="s">
        <v>44</v>
      </c>
      <c r="K12" s="55">
        <f t="shared" si="0"/>
        <v>12.34</v>
      </c>
      <c r="L12" s="55">
        <f t="shared" si="1"/>
        <v>12.84</v>
      </c>
      <c r="M12" s="56" t="s">
        <v>40</v>
      </c>
      <c r="N12" s="51">
        <f t="shared" si="2"/>
        <v>0.03731</v>
      </c>
    </row>
    <row r="13" s="2" customFormat="1" ht="17" customHeight="1" spans="1:14">
      <c r="A13" s="30"/>
      <c r="B13" s="31"/>
      <c r="C13" s="30"/>
      <c r="D13" s="32"/>
      <c r="E13" s="26"/>
      <c r="F13" s="33"/>
      <c r="G13" s="28"/>
      <c r="H13" s="29"/>
      <c r="I13" s="54">
        <v>2050</v>
      </c>
      <c r="J13" s="54" t="s">
        <v>45</v>
      </c>
      <c r="K13" s="55">
        <f t="shared" si="0"/>
        <v>12.6485</v>
      </c>
      <c r="L13" s="55">
        <f t="shared" si="1"/>
        <v>13.1485</v>
      </c>
      <c r="M13" s="56" t="s">
        <v>40</v>
      </c>
      <c r="N13" s="51">
        <f t="shared" si="2"/>
        <v>0.03731</v>
      </c>
    </row>
    <row r="14" s="2" customFormat="1" ht="17" customHeight="1" spans="1:14">
      <c r="A14" s="30"/>
      <c r="B14" s="31"/>
      <c r="C14" s="30"/>
      <c r="D14" s="32"/>
      <c r="E14" s="26"/>
      <c r="F14" s="33"/>
      <c r="G14" s="28"/>
      <c r="H14" s="29"/>
      <c r="I14" s="54">
        <v>2050</v>
      </c>
      <c r="J14" s="54" t="s">
        <v>46</v>
      </c>
      <c r="K14" s="55">
        <f t="shared" si="0"/>
        <v>12.6485</v>
      </c>
      <c r="L14" s="55">
        <f t="shared" si="1"/>
        <v>13.1485</v>
      </c>
      <c r="M14" s="56" t="s">
        <v>40</v>
      </c>
      <c r="N14" s="51">
        <f t="shared" si="2"/>
        <v>0.03731</v>
      </c>
    </row>
    <row r="15" s="2" customFormat="1" customHeight="1" spans="1:14">
      <c r="A15" s="30"/>
      <c r="B15" s="31"/>
      <c r="C15" s="30"/>
      <c r="D15" s="32"/>
      <c r="E15" s="26"/>
      <c r="F15" s="33"/>
      <c r="G15" s="28"/>
      <c r="H15" s="29"/>
      <c r="I15" s="54">
        <v>2050</v>
      </c>
      <c r="J15" s="54" t="s">
        <v>47</v>
      </c>
      <c r="K15" s="55">
        <f t="shared" si="0"/>
        <v>12.6485</v>
      </c>
      <c r="L15" s="55">
        <f t="shared" si="1"/>
        <v>13.1485</v>
      </c>
      <c r="M15" s="56" t="s">
        <v>40</v>
      </c>
      <c r="N15" s="51">
        <f t="shared" si="2"/>
        <v>0.03731</v>
      </c>
    </row>
    <row r="16" s="2" customFormat="1" customHeight="1" spans="1:14">
      <c r="A16" s="30"/>
      <c r="B16" s="31"/>
      <c r="C16" s="30"/>
      <c r="D16" s="32"/>
      <c r="E16" s="34"/>
      <c r="F16" s="33"/>
      <c r="G16" s="28"/>
      <c r="H16" s="29">
        <v>50</v>
      </c>
      <c r="I16" s="54">
        <v>2056</v>
      </c>
      <c r="J16" s="54" t="s">
        <v>48</v>
      </c>
      <c r="K16" s="55">
        <f t="shared" si="0"/>
        <v>12.68552</v>
      </c>
      <c r="L16" s="55">
        <f t="shared" si="1"/>
        <v>13.18552</v>
      </c>
      <c r="M16" s="56" t="s">
        <v>40</v>
      </c>
      <c r="N16" s="51">
        <f t="shared" si="2"/>
        <v>0.03731</v>
      </c>
    </row>
    <row r="17" s="2" customFormat="1" customHeight="1" spans="1:14">
      <c r="A17" s="23" t="s">
        <v>33</v>
      </c>
      <c r="B17" s="24" t="s">
        <v>34</v>
      </c>
      <c r="C17" s="23" t="s">
        <v>35</v>
      </c>
      <c r="D17" s="25" t="s">
        <v>36</v>
      </c>
      <c r="E17" s="26" t="s">
        <v>37</v>
      </c>
      <c r="F17" s="27" t="s">
        <v>49</v>
      </c>
      <c r="G17" s="35">
        <v>22695</v>
      </c>
      <c r="H17" s="29"/>
      <c r="I17" s="54">
        <v>2000</v>
      </c>
      <c r="J17" s="54" t="s">
        <v>50</v>
      </c>
      <c r="K17" s="55">
        <f t="shared" si="0"/>
        <v>12.34</v>
      </c>
      <c r="L17" s="55">
        <f t="shared" si="1"/>
        <v>12.84</v>
      </c>
      <c r="M17" s="56" t="s">
        <v>40</v>
      </c>
      <c r="N17" s="51">
        <f t="shared" si="2"/>
        <v>0.03731</v>
      </c>
    </row>
    <row r="18" s="2" customFormat="1" customHeight="1" spans="1:14">
      <c r="A18" s="30"/>
      <c r="B18" s="31"/>
      <c r="C18" s="30"/>
      <c r="D18" s="32"/>
      <c r="E18" s="26"/>
      <c r="F18" s="33"/>
      <c r="G18" s="36"/>
      <c r="H18" s="29"/>
      <c r="I18" s="54">
        <v>2000</v>
      </c>
      <c r="J18" s="54" t="s">
        <v>51</v>
      </c>
      <c r="K18" s="55">
        <f t="shared" si="0"/>
        <v>12.34</v>
      </c>
      <c r="L18" s="55">
        <f t="shared" si="1"/>
        <v>12.84</v>
      </c>
      <c r="M18" s="56" t="s">
        <v>40</v>
      </c>
      <c r="N18" s="51">
        <f t="shared" si="2"/>
        <v>0.03731</v>
      </c>
    </row>
    <row r="19" s="2" customFormat="1" customHeight="1" spans="1:14">
      <c r="A19" s="30"/>
      <c r="B19" s="31"/>
      <c r="C19" s="30"/>
      <c r="D19" s="32"/>
      <c r="E19" s="26"/>
      <c r="F19" s="33"/>
      <c r="G19" s="36"/>
      <c r="H19" s="29"/>
      <c r="I19" s="54">
        <v>2000</v>
      </c>
      <c r="J19" s="54" t="s">
        <v>52</v>
      </c>
      <c r="K19" s="55">
        <f t="shared" si="0"/>
        <v>12.34</v>
      </c>
      <c r="L19" s="55">
        <f t="shared" si="1"/>
        <v>12.84</v>
      </c>
      <c r="M19" s="56" t="s">
        <v>40</v>
      </c>
      <c r="N19" s="51">
        <f t="shared" si="2"/>
        <v>0.03731</v>
      </c>
    </row>
    <row r="20" s="2" customFormat="1" customHeight="1" spans="1:14">
      <c r="A20" s="30"/>
      <c r="B20" s="31"/>
      <c r="C20" s="30"/>
      <c r="D20" s="32"/>
      <c r="E20" s="26"/>
      <c r="F20" s="33"/>
      <c r="G20" s="36"/>
      <c r="H20" s="29"/>
      <c r="I20" s="54">
        <v>2000</v>
      </c>
      <c r="J20" s="54" t="s">
        <v>53</v>
      </c>
      <c r="K20" s="55">
        <f t="shared" si="0"/>
        <v>12.34</v>
      </c>
      <c r="L20" s="55">
        <f t="shared" si="1"/>
        <v>12.84</v>
      </c>
      <c r="M20" s="56" t="s">
        <v>40</v>
      </c>
      <c r="N20" s="51">
        <f t="shared" si="2"/>
        <v>0.03731</v>
      </c>
    </row>
    <row r="21" s="2" customFormat="1" customHeight="1" spans="1:14">
      <c r="A21" s="30"/>
      <c r="B21" s="31"/>
      <c r="C21" s="30"/>
      <c r="D21" s="32"/>
      <c r="E21" s="26"/>
      <c r="F21" s="33"/>
      <c r="G21" s="36"/>
      <c r="H21" s="29"/>
      <c r="I21" s="54">
        <v>2000</v>
      </c>
      <c r="J21" s="54" t="s">
        <v>54</v>
      </c>
      <c r="K21" s="55">
        <f t="shared" si="0"/>
        <v>12.34</v>
      </c>
      <c r="L21" s="55">
        <f t="shared" si="1"/>
        <v>12.84</v>
      </c>
      <c r="M21" s="56" t="s">
        <v>40</v>
      </c>
      <c r="N21" s="51">
        <f t="shared" si="2"/>
        <v>0.03731</v>
      </c>
    </row>
    <row r="22" s="2" customFormat="1" customHeight="1" spans="1:14">
      <c r="A22" s="30"/>
      <c r="B22" s="31"/>
      <c r="C22" s="30"/>
      <c r="D22" s="32"/>
      <c r="E22" s="26"/>
      <c r="F22" s="33"/>
      <c r="G22" s="36"/>
      <c r="H22" s="29"/>
      <c r="I22" s="54">
        <v>2000</v>
      </c>
      <c r="J22" s="54" t="s">
        <v>55</v>
      </c>
      <c r="K22" s="55">
        <f t="shared" si="0"/>
        <v>12.34</v>
      </c>
      <c r="L22" s="55">
        <f t="shared" si="1"/>
        <v>12.84</v>
      </c>
      <c r="M22" s="56" t="s">
        <v>40</v>
      </c>
      <c r="N22" s="51">
        <f t="shared" si="2"/>
        <v>0.03731</v>
      </c>
    </row>
    <row r="23" s="2" customFormat="1" customHeight="1" spans="1:14">
      <c r="A23" s="30"/>
      <c r="B23" s="31"/>
      <c r="C23" s="30"/>
      <c r="D23" s="32"/>
      <c r="E23" s="26"/>
      <c r="F23" s="33"/>
      <c r="G23" s="36"/>
      <c r="H23" s="29"/>
      <c r="I23" s="54">
        <v>2000</v>
      </c>
      <c r="J23" s="54" t="s">
        <v>56</v>
      </c>
      <c r="K23" s="55">
        <f t="shared" si="0"/>
        <v>12.34</v>
      </c>
      <c r="L23" s="55">
        <f t="shared" si="1"/>
        <v>12.84</v>
      </c>
      <c r="M23" s="56" t="s">
        <v>40</v>
      </c>
      <c r="N23" s="51">
        <f t="shared" si="2"/>
        <v>0.03731</v>
      </c>
    </row>
    <row r="24" s="2" customFormat="1" customHeight="1" spans="1:14">
      <c r="A24" s="30"/>
      <c r="B24" s="31"/>
      <c r="C24" s="30"/>
      <c r="D24" s="32"/>
      <c r="E24" s="26"/>
      <c r="F24" s="33"/>
      <c r="G24" s="36"/>
      <c r="H24" s="29"/>
      <c r="I24" s="54">
        <v>2000</v>
      </c>
      <c r="J24" s="54" t="s">
        <v>57</v>
      </c>
      <c r="K24" s="55">
        <f t="shared" si="0"/>
        <v>12.34</v>
      </c>
      <c r="L24" s="55">
        <f t="shared" si="1"/>
        <v>12.84</v>
      </c>
      <c r="M24" s="56" t="s">
        <v>40</v>
      </c>
      <c r="N24" s="51">
        <f t="shared" si="2"/>
        <v>0.03731</v>
      </c>
    </row>
    <row r="25" s="2" customFormat="1" customHeight="1" spans="1:14">
      <c r="A25" s="30"/>
      <c r="B25" s="31"/>
      <c r="C25" s="30"/>
      <c r="D25" s="32"/>
      <c r="E25" s="26"/>
      <c r="F25" s="33"/>
      <c r="G25" s="36"/>
      <c r="H25" s="29"/>
      <c r="I25" s="54">
        <v>2000</v>
      </c>
      <c r="J25" s="54" t="s">
        <v>58</v>
      </c>
      <c r="K25" s="55">
        <f t="shared" si="0"/>
        <v>12.34</v>
      </c>
      <c r="L25" s="55">
        <f t="shared" si="1"/>
        <v>12.84</v>
      </c>
      <c r="M25" s="56" t="s">
        <v>40</v>
      </c>
      <c r="N25" s="51">
        <f t="shared" si="2"/>
        <v>0.03731</v>
      </c>
    </row>
    <row r="26" s="2" customFormat="1" customHeight="1" spans="1:14">
      <c r="A26" s="30"/>
      <c r="B26" s="31"/>
      <c r="C26" s="30"/>
      <c r="D26" s="32"/>
      <c r="E26" s="26"/>
      <c r="F26" s="33"/>
      <c r="G26" s="36"/>
      <c r="H26" s="29"/>
      <c r="I26" s="54">
        <v>2000</v>
      </c>
      <c r="J26" s="54" t="s">
        <v>59</v>
      </c>
      <c r="K26" s="55">
        <f t="shared" si="0"/>
        <v>12.34</v>
      </c>
      <c r="L26" s="55">
        <f t="shared" si="1"/>
        <v>12.84</v>
      </c>
      <c r="M26" s="56" t="s">
        <v>40</v>
      </c>
      <c r="N26" s="51">
        <f t="shared" si="2"/>
        <v>0.03731</v>
      </c>
    </row>
    <row r="27" s="2" customFormat="1" customHeight="1" spans="1:14">
      <c r="A27" s="30"/>
      <c r="B27" s="31"/>
      <c r="C27" s="30"/>
      <c r="D27" s="32"/>
      <c r="E27" s="26"/>
      <c r="F27" s="33"/>
      <c r="G27" s="36"/>
      <c r="H27" s="29"/>
      <c r="I27" s="54">
        <v>2000</v>
      </c>
      <c r="J27" s="54" t="s">
        <v>60</v>
      </c>
      <c r="K27" s="55">
        <f t="shared" si="0"/>
        <v>12.34</v>
      </c>
      <c r="L27" s="55">
        <f t="shared" si="1"/>
        <v>12.84</v>
      </c>
      <c r="M27" s="56" t="s">
        <v>40</v>
      </c>
      <c r="N27" s="51">
        <f t="shared" si="2"/>
        <v>0.03731</v>
      </c>
    </row>
    <row r="28" s="2" customFormat="1" customHeight="1" spans="1:14">
      <c r="A28" s="30"/>
      <c r="B28" s="31"/>
      <c r="C28" s="30"/>
      <c r="D28" s="32"/>
      <c r="E28" s="34"/>
      <c r="F28" s="33"/>
      <c r="G28" s="36"/>
      <c r="H28" s="29">
        <v>50</v>
      </c>
      <c r="I28" s="54">
        <f>695+H28</f>
        <v>745</v>
      </c>
      <c r="J28" s="54" t="s">
        <v>61</v>
      </c>
      <c r="K28" s="55">
        <f t="shared" si="0"/>
        <v>4.59665</v>
      </c>
      <c r="L28" s="55">
        <f t="shared" si="1"/>
        <v>5.09665</v>
      </c>
      <c r="M28" s="56" t="s">
        <v>40</v>
      </c>
      <c r="N28" s="51">
        <f t="shared" si="2"/>
        <v>0.03731</v>
      </c>
    </row>
    <row r="29" s="2" customFormat="1" customHeight="1" spans="1:14">
      <c r="A29" s="23" t="s">
        <v>33</v>
      </c>
      <c r="B29" s="24" t="s">
        <v>34</v>
      </c>
      <c r="C29" s="23" t="s">
        <v>35</v>
      </c>
      <c r="D29" s="25" t="s">
        <v>36</v>
      </c>
      <c r="E29" s="26" t="s">
        <v>37</v>
      </c>
      <c r="F29" s="27" t="s">
        <v>62</v>
      </c>
      <c r="G29" s="28">
        <v>18156</v>
      </c>
      <c r="H29" s="37"/>
      <c r="I29" s="54">
        <v>2000</v>
      </c>
      <c r="J29" s="54" t="s">
        <v>63</v>
      </c>
      <c r="K29" s="55">
        <f t="shared" si="0"/>
        <v>12.34</v>
      </c>
      <c r="L29" s="55">
        <f t="shared" si="1"/>
        <v>12.84</v>
      </c>
      <c r="M29" s="56" t="s">
        <v>40</v>
      </c>
      <c r="N29" s="51">
        <f t="shared" si="2"/>
        <v>0.03731</v>
      </c>
    </row>
    <row r="30" s="2" customFormat="1" customHeight="1" spans="1:14">
      <c r="A30" s="30"/>
      <c r="B30" s="31"/>
      <c r="C30" s="30"/>
      <c r="D30" s="32"/>
      <c r="E30" s="26"/>
      <c r="F30" s="33"/>
      <c r="G30" s="28"/>
      <c r="H30" s="29"/>
      <c r="I30" s="54">
        <v>2000</v>
      </c>
      <c r="J30" s="54" t="s">
        <v>64</v>
      </c>
      <c r="K30" s="55">
        <f t="shared" si="0"/>
        <v>12.34</v>
      </c>
      <c r="L30" s="55">
        <f t="shared" si="1"/>
        <v>12.84</v>
      </c>
      <c r="M30" s="56" t="s">
        <v>40</v>
      </c>
      <c r="N30" s="51">
        <f t="shared" si="2"/>
        <v>0.03731</v>
      </c>
    </row>
    <row r="31" s="2" customFormat="1" customHeight="1" spans="1:14">
      <c r="A31" s="30"/>
      <c r="B31" s="31"/>
      <c r="C31" s="30"/>
      <c r="D31" s="32"/>
      <c r="E31" s="26"/>
      <c r="F31" s="33"/>
      <c r="G31" s="28"/>
      <c r="H31" s="29"/>
      <c r="I31" s="54">
        <v>2000</v>
      </c>
      <c r="J31" s="54" t="s">
        <v>65</v>
      </c>
      <c r="K31" s="55">
        <f t="shared" si="0"/>
        <v>12.34</v>
      </c>
      <c r="L31" s="55">
        <f t="shared" si="1"/>
        <v>12.84</v>
      </c>
      <c r="M31" s="56" t="s">
        <v>40</v>
      </c>
      <c r="N31" s="51">
        <f t="shared" si="2"/>
        <v>0.03731</v>
      </c>
    </row>
    <row r="32" s="2" customFormat="1" customHeight="1" spans="1:14">
      <c r="A32" s="30"/>
      <c r="B32" s="31"/>
      <c r="C32" s="30"/>
      <c r="D32" s="32"/>
      <c r="E32" s="26"/>
      <c r="F32" s="33"/>
      <c r="G32" s="28"/>
      <c r="H32" s="29"/>
      <c r="I32" s="54">
        <v>2000</v>
      </c>
      <c r="J32" s="54" t="s">
        <v>66</v>
      </c>
      <c r="K32" s="55">
        <f t="shared" si="0"/>
        <v>12.34</v>
      </c>
      <c r="L32" s="55">
        <f t="shared" si="1"/>
        <v>12.84</v>
      </c>
      <c r="M32" s="56" t="s">
        <v>40</v>
      </c>
      <c r="N32" s="51">
        <f t="shared" si="2"/>
        <v>0.03731</v>
      </c>
    </row>
    <row r="33" s="2" customFormat="1" customHeight="1" spans="1:14">
      <c r="A33" s="30"/>
      <c r="B33" s="31"/>
      <c r="C33" s="30"/>
      <c r="D33" s="32"/>
      <c r="E33" s="26"/>
      <c r="F33" s="33"/>
      <c r="G33" s="28"/>
      <c r="H33" s="29"/>
      <c r="I33" s="54">
        <v>2000</v>
      </c>
      <c r="J33" s="54" t="s">
        <v>67</v>
      </c>
      <c r="K33" s="55">
        <f t="shared" si="0"/>
        <v>12.34</v>
      </c>
      <c r="L33" s="55">
        <f t="shared" si="1"/>
        <v>12.84</v>
      </c>
      <c r="M33" s="56" t="s">
        <v>40</v>
      </c>
      <c r="N33" s="51">
        <f t="shared" si="2"/>
        <v>0.03731</v>
      </c>
    </row>
    <row r="34" s="2" customFormat="1" customHeight="1" spans="1:14">
      <c r="A34" s="30"/>
      <c r="B34" s="31"/>
      <c r="C34" s="30"/>
      <c r="D34" s="32"/>
      <c r="E34" s="26"/>
      <c r="F34" s="33"/>
      <c r="G34" s="28"/>
      <c r="H34" s="29"/>
      <c r="I34" s="54">
        <v>2050</v>
      </c>
      <c r="J34" s="54" t="s">
        <v>68</v>
      </c>
      <c r="K34" s="55">
        <f t="shared" si="0"/>
        <v>12.6485</v>
      </c>
      <c r="L34" s="55">
        <f t="shared" si="1"/>
        <v>13.1485</v>
      </c>
      <c r="M34" s="56" t="s">
        <v>40</v>
      </c>
      <c r="N34" s="51">
        <f t="shared" si="2"/>
        <v>0.03731</v>
      </c>
    </row>
    <row r="35" s="2" customFormat="1" customHeight="1" spans="1:14">
      <c r="A35" s="30"/>
      <c r="B35" s="31"/>
      <c r="C35" s="30"/>
      <c r="D35" s="32"/>
      <c r="E35" s="26"/>
      <c r="F35" s="33"/>
      <c r="G35" s="28"/>
      <c r="H35" s="29"/>
      <c r="I35" s="54">
        <v>2050</v>
      </c>
      <c r="J35" s="54" t="s">
        <v>69</v>
      </c>
      <c r="K35" s="55">
        <f t="shared" si="0"/>
        <v>12.6485</v>
      </c>
      <c r="L35" s="55">
        <f t="shared" si="1"/>
        <v>13.1485</v>
      </c>
      <c r="M35" s="56" t="s">
        <v>40</v>
      </c>
      <c r="N35" s="51">
        <f t="shared" si="2"/>
        <v>0.03731</v>
      </c>
    </row>
    <row r="36" s="2" customFormat="1" customHeight="1" spans="1:14">
      <c r="A36" s="30"/>
      <c r="B36" s="31"/>
      <c r="C36" s="30"/>
      <c r="D36" s="32"/>
      <c r="E36" s="26"/>
      <c r="F36" s="33"/>
      <c r="G36" s="28"/>
      <c r="H36" s="29"/>
      <c r="I36" s="54">
        <v>2050</v>
      </c>
      <c r="J36" s="54" t="s">
        <v>70</v>
      </c>
      <c r="K36" s="55">
        <f t="shared" si="0"/>
        <v>12.6485</v>
      </c>
      <c r="L36" s="55">
        <f t="shared" si="1"/>
        <v>13.1485</v>
      </c>
      <c r="M36" s="56" t="s">
        <v>40</v>
      </c>
      <c r="N36" s="51">
        <f t="shared" si="2"/>
        <v>0.03731</v>
      </c>
    </row>
    <row r="37" s="2" customFormat="1" customHeight="1" spans="1:14">
      <c r="A37" s="30"/>
      <c r="B37" s="31"/>
      <c r="C37" s="30"/>
      <c r="D37" s="32"/>
      <c r="E37" s="26"/>
      <c r="F37" s="33"/>
      <c r="G37" s="28"/>
      <c r="H37" s="29">
        <v>50</v>
      </c>
      <c r="I37" s="54">
        <v>2056</v>
      </c>
      <c r="J37" s="54" t="s">
        <v>71</v>
      </c>
      <c r="K37" s="55">
        <f t="shared" si="0"/>
        <v>12.68552</v>
      </c>
      <c r="L37" s="55">
        <f t="shared" si="1"/>
        <v>13.18552</v>
      </c>
      <c r="M37" s="56" t="s">
        <v>40</v>
      </c>
      <c r="N37" s="51">
        <f t="shared" si="2"/>
        <v>0.03731</v>
      </c>
    </row>
    <row r="38" s="2" customFormat="1" customHeight="1" spans="1:14">
      <c r="A38" s="23" t="s">
        <v>33</v>
      </c>
      <c r="B38" s="24" t="s">
        <v>34</v>
      </c>
      <c r="C38" s="23" t="s">
        <v>35</v>
      </c>
      <c r="D38" s="25" t="s">
        <v>36</v>
      </c>
      <c r="E38" s="26" t="s">
        <v>37</v>
      </c>
      <c r="F38" s="38" t="s">
        <v>72</v>
      </c>
      <c r="G38" s="36">
        <v>13617</v>
      </c>
      <c r="H38" s="29"/>
      <c r="I38" s="54">
        <v>2000</v>
      </c>
      <c r="J38" s="54" t="s">
        <v>73</v>
      </c>
      <c r="K38" s="55">
        <f t="shared" si="0"/>
        <v>12.34</v>
      </c>
      <c r="L38" s="55">
        <f t="shared" si="1"/>
        <v>12.84</v>
      </c>
      <c r="M38" s="56" t="s">
        <v>40</v>
      </c>
      <c r="N38" s="51">
        <f t="shared" si="2"/>
        <v>0.03731</v>
      </c>
    </row>
    <row r="39" s="2" customFormat="1" customHeight="1" spans="1:14">
      <c r="A39" s="30"/>
      <c r="B39" s="31"/>
      <c r="C39" s="30"/>
      <c r="D39" s="32"/>
      <c r="E39" s="26"/>
      <c r="F39" s="38"/>
      <c r="G39" s="36"/>
      <c r="H39" s="29"/>
      <c r="I39" s="54">
        <v>2000</v>
      </c>
      <c r="J39" s="54" t="s">
        <v>74</v>
      </c>
      <c r="K39" s="55">
        <f t="shared" si="0"/>
        <v>12.34</v>
      </c>
      <c r="L39" s="55">
        <f t="shared" si="1"/>
        <v>12.84</v>
      </c>
      <c r="M39" s="56" t="s">
        <v>40</v>
      </c>
      <c r="N39" s="51">
        <f t="shared" si="2"/>
        <v>0.03731</v>
      </c>
    </row>
    <row r="40" s="2" customFormat="1" customHeight="1" spans="1:14">
      <c r="A40" s="30"/>
      <c r="B40" s="31"/>
      <c r="C40" s="30"/>
      <c r="D40" s="32"/>
      <c r="E40" s="26"/>
      <c r="F40" s="38"/>
      <c r="G40" s="36"/>
      <c r="H40" s="29"/>
      <c r="I40" s="54">
        <v>2000</v>
      </c>
      <c r="J40" s="54" t="s">
        <v>75</v>
      </c>
      <c r="K40" s="55">
        <f t="shared" si="0"/>
        <v>12.34</v>
      </c>
      <c r="L40" s="55">
        <f t="shared" si="1"/>
        <v>12.84</v>
      </c>
      <c r="M40" s="56" t="s">
        <v>40</v>
      </c>
      <c r="N40" s="51">
        <f t="shared" si="2"/>
        <v>0.03731</v>
      </c>
    </row>
    <row r="41" s="2" customFormat="1" customHeight="1" spans="1:14">
      <c r="A41" s="30"/>
      <c r="B41" s="31"/>
      <c r="C41" s="30"/>
      <c r="D41" s="32"/>
      <c r="E41" s="26"/>
      <c r="F41" s="38"/>
      <c r="G41" s="36"/>
      <c r="H41" s="29"/>
      <c r="I41" s="54">
        <v>2000</v>
      </c>
      <c r="J41" s="54" t="s">
        <v>76</v>
      </c>
      <c r="K41" s="55">
        <f t="shared" si="0"/>
        <v>12.34</v>
      </c>
      <c r="L41" s="55">
        <f t="shared" si="1"/>
        <v>12.84</v>
      </c>
      <c r="M41" s="56" t="s">
        <v>40</v>
      </c>
      <c r="N41" s="51">
        <f t="shared" si="2"/>
        <v>0.03731</v>
      </c>
    </row>
    <row r="42" s="2" customFormat="1" customHeight="1" spans="1:14">
      <c r="A42" s="30"/>
      <c r="B42" s="31"/>
      <c r="C42" s="30"/>
      <c r="D42" s="32"/>
      <c r="E42" s="26"/>
      <c r="F42" s="38"/>
      <c r="G42" s="36"/>
      <c r="H42" s="29"/>
      <c r="I42" s="54">
        <v>2000</v>
      </c>
      <c r="J42" s="54" t="s">
        <v>77</v>
      </c>
      <c r="K42" s="55">
        <f t="shared" si="0"/>
        <v>12.34</v>
      </c>
      <c r="L42" s="55">
        <f t="shared" si="1"/>
        <v>12.84</v>
      </c>
      <c r="M42" s="56" t="s">
        <v>40</v>
      </c>
      <c r="N42" s="51">
        <f t="shared" si="2"/>
        <v>0.03731</v>
      </c>
    </row>
    <row r="43" s="2" customFormat="1" customHeight="1" spans="1:14">
      <c r="A43" s="30"/>
      <c r="B43" s="31"/>
      <c r="C43" s="30"/>
      <c r="D43" s="32"/>
      <c r="E43" s="26"/>
      <c r="F43" s="38"/>
      <c r="G43" s="36"/>
      <c r="H43" s="29"/>
      <c r="I43" s="54">
        <v>2000</v>
      </c>
      <c r="J43" s="54" t="s">
        <v>78</v>
      </c>
      <c r="K43" s="55">
        <f t="shared" si="0"/>
        <v>12.34</v>
      </c>
      <c r="L43" s="55">
        <f t="shared" si="1"/>
        <v>12.84</v>
      </c>
      <c r="M43" s="56" t="s">
        <v>40</v>
      </c>
      <c r="N43" s="51">
        <f t="shared" si="2"/>
        <v>0.03731</v>
      </c>
    </row>
    <row r="44" s="2" customFormat="1" customHeight="1" spans="1:14">
      <c r="A44" s="30"/>
      <c r="B44" s="31"/>
      <c r="C44" s="30"/>
      <c r="D44" s="32"/>
      <c r="E44" s="34"/>
      <c r="F44" s="38"/>
      <c r="G44" s="36"/>
      <c r="H44" s="29">
        <v>50</v>
      </c>
      <c r="I44" s="54">
        <v>1667</v>
      </c>
      <c r="J44" s="54" t="s">
        <v>79</v>
      </c>
      <c r="K44" s="55">
        <f t="shared" si="0"/>
        <v>10.28539</v>
      </c>
      <c r="L44" s="55">
        <f t="shared" si="1"/>
        <v>10.78539</v>
      </c>
      <c r="M44" s="56" t="s">
        <v>40</v>
      </c>
      <c r="N44" s="51">
        <f t="shared" si="2"/>
        <v>0.03731</v>
      </c>
    </row>
    <row r="45" s="2" customFormat="1" customHeight="1" spans="1:14">
      <c r="A45" s="23" t="s">
        <v>33</v>
      </c>
      <c r="B45" s="24" t="s">
        <v>34</v>
      </c>
      <c r="C45" s="23" t="s">
        <v>35</v>
      </c>
      <c r="D45" s="25" t="s">
        <v>36</v>
      </c>
      <c r="E45" s="26" t="s">
        <v>37</v>
      </c>
      <c r="F45" s="27" t="s">
        <v>80</v>
      </c>
      <c r="G45" s="35">
        <v>9078</v>
      </c>
      <c r="H45" s="29"/>
      <c r="I45" s="54">
        <v>2000</v>
      </c>
      <c r="J45" s="54" t="s">
        <v>81</v>
      </c>
      <c r="K45" s="55">
        <f t="shared" si="0"/>
        <v>12.34</v>
      </c>
      <c r="L45" s="55">
        <f t="shared" si="1"/>
        <v>12.84</v>
      </c>
      <c r="M45" s="56" t="s">
        <v>40</v>
      </c>
      <c r="N45" s="51">
        <f t="shared" si="2"/>
        <v>0.03731</v>
      </c>
    </row>
    <row r="46" s="2" customFormat="1" customHeight="1" spans="1:14">
      <c r="A46" s="30"/>
      <c r="B46" s="31"/>
      <c r="C46" s="30"/>
      <c r="D46" s="32"/>
      <c r="E46" s="26"/>
      <c r="F46" s="33"/>
      <c r="G46" s="36"/>
      <c r="H46" s="29"/>
      <c r="I46" s="54">
        <v>2000</v>
      </c>
      <c r="J46" s="54" t="s">
        <v>82</v>
      </c>
      <c r="K46" s="55">
        <f t="shared" si="0"/>
        <v>12.34</v>
      </c>
      <c r="L46" s="55">
        <f t="shared" si="1"/>
        <v>12.84</v>
      </c>
      <c r="M46" s="56" t="s">
        <v>40</v>
      </c>
      <c r="N46" s="51">
        <f t="shared" si="2"/>
        <v>0.03731</v>
      </c>
    </row>
    <row r="47" s="2" customFormat="1" customHeight="1" spans="1:14">
      <c r="A47" s="30"/>
      <c r="B47" s="31"/>
      <c r="C47" s="30"/>
      <c r="D47" s="32"/>
      <c r="E47" s="26"/>
      <c r="F47" s="33"/>
      <c r="G47" s="36"/>
      <c r="H47" s="29"/>
      <c r="I47" s="54">
        <v>2000</v>
      </c>
      <c r="J47" s="54" t="s">
        <v>83</v>
      </c>
      <c r="K47" s="55">
        <f t="shared" si="0"/>
        <v>12.34</v>
      </c>
      <c r="L47" s="55">
        <f t="shared" si="1"/>
        <v>12.84</v>
      </c>
      <c r="M47" s="56" t="s">
        <v>40</v>
      </c>
      <c r="N47" s="51">
        <f t="shared" si="2"/>
        <v>0.03731</v>
      </c>
    </row>
    <row r="48" s="2" customFormat="1" customHeight="1" spans="1:14">
      <c r="A48" s="30"/>
      <c r="B48" s="31"/>
      <c r="C48" s="30"/>
      <c r="D48" s="32"/>
      <c r="E48" s="26"/>
      <c r="F48" s="33"/>
      <c r="G48" s="36"/>
      <c r="H48" s="29"/>
      <c r="I48" s="54">
        <v>2000</v>
      </c>
      <c r="J48" s="54" t="s">
        <v>84</v>
      </c>
      <c r="K48" s="55">
        <f t="shared" si="0"/>
        <v>12.34</v>
      </c>
      <c r="L48" s="55">
        <f t="shared" si="1"/>
        <v>12.84</v>
      </c>
      <c r="M48" s="56" t="s">
        <v>40</v>
      </c>
      <c r="N48" s="51">
        <f t="shared" si="2"/>
        <v>0.03731</v>
      </c>
    </row>
    <row r="49" s="2" customFormat="1" customHeight="1" spans="1:14">
      <c r="A49" s="30"/>
      <c r="B49" s="31"/>
      <c r="C49" s="30"/>
      <c r="D49" s="32"/>
      <c r="E49" s="34"/>
      <c r="F49" s="33"/>
      <c r="G49" s="36"/>
      <c r="H49" s="29">
        <v>50</v>
      </c>
      <c r="I49" s="54">
        <f>1078+H49</f>
        <v>1128</v>
      </c>
      <c r="J49" s="54" t="s">
        <v>85</v>
      </c>
      <c r="K49" s="55">
        <f t="shared" si="0"/>
        <v>6.95976</v>
      </c>
      <c r="L49" s="55">
        <f t="shared" si="1"/>
        <v>7.45976</v>
      </c>
      <c r="M49" s="56" t="s">
        <v>40</v>
      </c>
      <c r="N49" s="51">
        <f t="shared" si="2"/>
        <v>0.03731</v>
      </c>
    </row>
    <row r="50" s="2" customFormat="1" customHeight="1" spans="1:14">
      <c r="A50" s="23" t="s">
        <v>33</v>
      </c>
      <c r="B50" s="24" t="s">
        <v>86</v>
      </c>
      <c r="C50" s="23" t="s">
        <v>35</v>
      </c>
      <c r="D50" s="25" t="s">
        <v>36</v>
      </c>
      <c r="E50" s="39" t="s">
        <v>87</v>
      </c>
      <c r="F50" s="27" t="s">
        <v>38</v>
      </c>
      <c r="G50" s="35">
        <v>40851</v>
      </c>
      <c r="H50" s="29"/>
      <c r="I50" s="54">
        <v>7000</v>
      </c>
      <c r="J50" s="54" t="s">
        <v>88</v>
      </c>
      <c r="K50" s="55">
        <f t="shared" ref="K50:K63" si="3">I50*0.00239</f>
        <v>16.73</v>
      </c>
      <c r="L50" s="55">
        <f t="shared" si="1"/>
        <v>17.23</v>
      </c>
      <c r="M50" s="56" t="s">
        <v>89</v>
      </c>
      <c r="N50" s="51">
        <f t="shared" ref="N50:N63" si="4">0.76*0.26*0.205</f>
        <v>0.040508</v>
      </c>
    </row>
    <row r="51" s="2" customFormat="1" customHeight="1" spans="1:14">
      <c r="A51" s="30"/>
      <c r="B51" s="31"/>
      <c r="C51" s="30"/>
      <c r="D51" s="32"/>
      <c r="E51" s="40"/>
      <c r="F51" s="33"/>
      <c r="G51" s="36"/>
      <c r="H51" s="29"/>
      <c r="I51" s="54">
        <v>7000</v>
      </c>
      <c r="J51" s="54" t="s">
        <v>90</v>
      </c>
      <c r="K51" s="55">
        <f t="shared" si="3"/>
        <v>16.73</v>
      </c>
      <c r="L51" s="55">
        <f t="shared" si="1"/>
        <v>17.23</v>
      </c>
      <c r="M51" s="56" t="s">
        <v>89</v>
      </c>
      <c r="N51" s="51">
        <f t="shared" si="4"/>
        <v>0.040508</v>
      </c>
    </row>
    <row r="52" s="2" customFormat="1" customHeight="1" spans="1:14">
      <c r="A52" s="30"/>
      <c r="B52" s="31"/>
      <c r="C52" s="30"/>
      <c r="D52" s="32"/>
      <c r="E52" s="40"/>
      <c r="F52" s="33"/>
      <c r="G52" s="36"/>
      <c r="H52" s="29"/>
      <c r="I52" s="54">
        <v>7000</v>
      </c>
      <c r="J52" s="54" t="s">
        <v>91</v>
      </c>
      <c r="K52" s="55">
        <f t="shared" si="3"/>
        <v>16.73</v>
      </c>
      <c r="L52" s="55">
        <f t="shared" si="1"/>
        <v>17.23</v>
      </c>
      <c r="M52" s="56" t="s">
        <v>89</v>
      </c>
      <c r="N52" s="51">
        <f t="shared" si="4"/>
        <v>0.040508</v>
      </c>
    </row>
    <row r="53" s="2" customFormat="1" customHeight="1" spans="1:14">
      <c r="A53" s="23" t="s">
        <v>33</v>
      </c>
      <c r="B53" s="24" t="s">
        <v>86</v>
      </c>
      <c r="C53" s="23" t="s">
        <v>35</v>
      </c>
      <c r="D53" s="25" t="s">
        <v>36</v>
      </c>
      <c r="E53" s="39" t="s">
        <v>87</v>
      </c>
      <c r="F53" s="27" t="s">
        <v>49</v>
      </c>
      <c r="G53" s="35">
        <v>45390</v>
      </c>
      <c r="H53" s="29"/>
      <c r="I53" s="54">
        <v>7000</v>
      </c>
      <c r="J53" s="54" t="s">
        <v>92</v>
      </c>
      <c r="K53" s="55">
        <f t="shared" si="3"/>
        <v>16.73</v>
      </c>
      <c r="L53" s="55">
        <f t="shared" si="1"/>
        <v>17.23</v>
      </c>
      <c r="M53" s="56" t="s">
        <v>89</v>
      </c>
      <c r="N53" s="51">
        <f t="shared" si="4"/>
        <v>0.040508</v>
      </c>
    </row>
    <row r="54" s="2" customFormat="1" customHeight="1" spans="1:14">
      <c r="A54" s="30"/>
      <c r="B54" s="31"/>
      <c r="C54" s="30"/>
      <c r="D54" s="32"/>
      <c r="E54" s="40"/>
      <c r="F54" s="33"/>
      <c r="G54" s="36"/>
      <c r="H54" s="29"/>
      <c r="I54" s="54">
        <v>7000</v>
      </c>
      <c r="J54" s="54" t="s">
        <v>93</v>
      </c>
      <c r="K54" s="55">
        <f t="shared" si="3"/>
        <v>16.73</v>
      </c>
      <c r="L54" s="55">
        <f t="shared" si="1"/>
        <v>17.23</v>
      </c>
      <c r="M54" s="56" t="s">
        <v>89</v>
      </c>
      <c r="N54" s="51">
        <f t="shared" si="4"/>
        <v>0.040508</v>
      </c>
    </row>
    <row r="55" s="2" customFormat="1" customHeight="1" spans="1:14">
      <c r="A55" s="30"/>
      <c r="B55" s="31"/>
      <c r="C55" s="30"/>
      <c r="D55" s="32"/>
      <c r="E55" s="40"/>
      <c r="F55" s="33"/>
      <c r="G55" s="36"/>
      <c r="H55" s="29"/>
      <c r="I55" s="54">
        <v>7000</v>
      </c>
      <c r="J55" s="54" t="s">
        <v>94</v>
      </c>
      <c r="K55" s="55">
        <f t="shared" si="3"/>
        <v>16.73</v>
      </c>
      <c r="L55" s="55">
        <f t="shared" si="1"/>
        <v>17.23</v>
      </c>
      <c r="M55" s="56" t="s">
        <v>89</v>
      </c>
      <c r="N55" s="51">
        <f t="shared" si="4"/>
        <v>0.040508</v>
      </c>
    </row>
    <row r="56" s="2" customFormat="1" customHeight="1" spans="1:14">
      <c r="A56" s="30"/>
      <c r="B56" s="31"/>
      <c r="C56" s="30"/>
      <c r="D56" s="32"/>
      <c r="E56" s="40"/>
      <c r="F56" s="33"/>
      <c r="G56" s="36"/>
      <c r="H56" s="29"/>
      <c r="I56" s="54">
        <v>7000</v>
      </c>
      <c r="J56" s="54" t="s">
        <v>95</v>
      </c>
      <c r="K56" s="55">
        <f t="shared" si="3"/>
        <v>16.73</v>
      </c>
      <c r="L56" s="55">
        <f t="shared" si="1"/>
        <v>17.23</v>
      </c>
      <c r="M56" s="56" t="s">
        <v>89</v>
      </c>
      <c r="N56" s="51">
        <f t="shared" si="4"/>
        <v>0.040508</v>
      </c>
    </row>
    <row r="57" s="2" customFormat="1" customHeight="1" spans="1:14">
      <c r="A57" s="23" t="s">
        <v>33</v>
      </c>
      <c r="B57" s="24" t="s">
        <v>86</v>
      </c>
      <c r="C57" s="23" t="s">
        <v>35</v>
      </c>
      <c r="D57" s="25" t="s">
        <v>36</v>
      </c>
      <c r="E57" s="39" t="s">
        <v>87</v>
      </c>
      <c r="F57" s="27" t="s">
        <v>62</v>
      </c>
      <c r="G57" s="35">
        <v>36312</v>
      </c>
      <c r="H57" s="29"/>
      <c r="I57" s="54">
        <v>7000</v>
      </c>
      <c r="J57" s="54" t="s">
        <v>96</v>
      </c>
      <c r="K57" s="55">
        <f t="shared" si="3"/>
        <v>16.73</v>
      </c>
      <c r="L57" s="55">
        <f t="shared" si="1"/>
        <v>17.23</v>
      </c>
      <c r="M57" s="56" t="s">
        <v>89</v>
      </c>
      <c r="N57" s="51">
        <f t="shared" si="4"/>
        <v>0.040508</v>
      </c>
    </row>
    <row r="58" s="2" customFormat="1" customHeight="1" spans="1:14">
      <c r="A58" s="30"/>
      <c r="B58" s="31"/>
      <c r="C58" s="30"/>
      <c r="D58" s="32"/>
      <c r="E58" s="40"/>
      <c r="F58" s="33"/>
      <c r="G58" s="36"/>
      <c r="H58" s="29"/>
      <c r="I58" s="54">
        <v>7000</v>
      </c>
      <c r="J58" s="54" t="s">
        <v>97</v>
      </c>
      <c r="K58" s="55">
        <f t="shared" si="3"/>
        <v>16.73</v>
      </c>
      <c r="L58" s="55">
        <f t="shared" si="1"/>
        <v>17.23</v>
      </c>
      <c r="M58" s="56" t="s">
        <v>89</v>
      </c>
      <c r="N58" s="51">
        <f t="shared" si="4"/>
        <v>0.040508</v>
      </c>
    </row>
    <row r="59" s="2" customFormat="1" customHeight="1" spans="1:14">
      <c r="A59" s="30"/>
      <c r="B59" s="31"/>
      <c r="C59" s="30"/>
      <c r="D59" s="32"/>
      <c r="E59" s="40"/>
      <c r="F59" s="33"/>
      <c r="G59" s="36"/>
      <c r="H59" s="29"/>
      <c r="I59" s="54">
        <v>7000</v>
      </c>
      <c r="J59" s="54" t="s">
        <v>98</v>
      </c>
      <c r="K59" s="55">
        <f t="shared" si="3"/>
        <v>16.73</v>
      </c>
      <c r="L59" s="55">
        <f t="shared" si="1"/>
        <v>17.23</v>
      </c>
      <c r="M59" s="56" t="s">
        <v>89</v>
      </c>
      <c r="N59" s="51">
        <f t="shared" si="4"/>
        <v>0.040508</v>
      </c>
    </row>
    <row r="60" s="2" customFormat="1" customHeight="1" spans="1:14">
      <c r="A60" s="23" t="s">
        <v>33</v>
      </c>
      <c r="B60" s="24" t="s">
        <v>86</v>
      </c>
      <c r="C60" s="23" t="s">
        <v>35</v>
      </c>
      <c r="D60" s="25" t="s">
        <v>36</v>
      </c>
      <c r="E60" s="39" t="s">
        <v>87</v>
      </c>
      <c r="F60" s="27" t="s">
        <v>72</v>
      </c>
      <c r="G60" s="35">
        <v>27234</v>
      </c>
      <c r="H60" s="37"/>
      <c r="I60" s="54">
        <v>7000</v>
      </c>
      <c r="J60" s="54" t="s">
        <v>99</v>
      </c>
      <c r="K60" s="55">
        <f t="shared" si="3"/>
        <v>16.73</v>
      </c>
      <c r="L60" s="55">
        <f t="shared" si="1"/>
        <v>17.23</v>
      </c>
      <c r="M60" s="56" t="s">
        <v>89</v>
      </c>
      <c r="N60" s="51">
        <f t="shared" si="4"/>
        <v>0.040508</v>
      </c>
    </row>
    <row r="61" s="2" customFormat="1" customHeight="1" spans="1:14">
      <c r="A61" s="30"/>
      <c r="B61" s="31"/>
      <c r="C61" s="30"/>
      <c r="D61" s="32"/>
      <c r="E61" s="40"/>
      <c r="F61" s="33"/>
      <c r="G61" s="36"/>
      <c r="H61" s="37"/>
      <c r="I61" s="54">
        <v>7000</v>
      </c>
      <c r="J61" s="54" t="s">
        <v>100</v>
      </c>
      <c r="K61" s="55">
        <f t="shared" si="3"/>
        <v>16.73</v>
      </c>
      <c r="L61" s="55">
        <f t="shared" si="1"/>
        <v>17.23</v>
      </c>
      <c r="M61" s="56" t="s">
        <v>89</v>
      </c>
      <c r="N61" s="51">
        <f t="shared" si="4"/>
        <v>0.040508</v>
      </c>
    </row>
    <row r="62" s="2" customFormat="1" customHeight="1" spans="1:15">
      <c r="A62" s="23" t="s">
        <v>33</v>
      </c>
      <c r="B62" s="24" t="s">
        <v>86</v>
      </c>
      <c r="C62" s="23" t="s">
        <v>35</v>
      </c>
      <c r="D62" s="25" t="s">
        <v>36</v>
      </c>
      <c r="E62" s="39" t="s">
        <v>87</v>
      </c>
      <c r="F62" s="27" t="s">
        <v>80</v>
      </c>
      <c r="G62" s="35">
        <v>13617</v>
      </c>
      <c r="H62" s="37"/>
      <c r="I62" s="54">
        <v>7000</v>
      </c>
      <c r="J62" s="54" t="s">
        <v>101</v>
      </c>
      <c r="K62" s="55">
        <f t="shared" si="3"/>
        <v>16.73</v>
      </c>
      <c r="L62" s="55">
        <f t="shared" si="1"/>
        <v>17.23</v>
      </c>
      <c r="M62" s="56" t="s">
        <v>89</v>
      </c>
      <c r="N62" s="51">
        <f t="shared" si="4"/>
        <v>0.040508</v>
      </c>
      <c r="O62" s="57"/>
    </row>
    <row r="63" s="2" customFormat="1" customHeight="1" spans="1:15">
      <c r="A63" s="30"/>
      <c r="B63" s="31"/>
      <c r="C63" s="30"/>
      <c r="D63" s="32"/>
      <c r="E63" s="40"/>
      <c r="F63" s="33"/>
      <c r="G63" s="36"/>
      <c r="H63" s="37">
        <v>50</v>
      </c>
      <c r="I63" s="54">
        <f>G62-I62+H63</f>
        <v>6667</v>
      </c>
      <c r="J63" s="54" t="s">
        <v>102</v>
      </c>
      <c r="K63" s="55">
        <f t="shared" si="3"/>
        <v>15.93413</v>
      </c>
      <c r="L63" s="55">
        <f t="shared" si="1"/>
        <v>16.43413</v>
      </c>
      <c r="M63" s="56" t="s">
        <v>89</v>
      </c>
      <c r="N63" s="51">
        <f t="shared" si="4"/>
        <v>0.040508</v>
      </c>
      <c r="O63" s="57"/>
    </row>
    <row r="64" s="2" customFormat="1" hidden="1" customHeight="1" spans="1:15">
      <c r="A64" s="25" t="s">
        <v>33</v>
      </c>
      <c r="B64" s="41" t="s">
        <v>103</v>
      </c>
      <c r="C64" s="23" t="s">
        <v>35</v>
      </c>
      <c r="D64" s="25" t="s">
        <v>36</v>
      </c>
      <c r="E64" s="42"/>
      <c r="F64" s="43"/>
      <c r="G64" s="44">
        <v>163404</v>
      </c>
      <c r="H64" s="45">
        <v>300</v>
      </c>
      <c r="I64" s="58">
        <v>42000</v>
      </c>
      <c r="J64" s="59"/>
      <c r="K64" s="60"/>
      <c r="L64" s="60">
        <v>4.25</v>
      </c>
      <c r="M64" s="61" t="s">
        <v>104</v>
      </c>
      <c r="N64" s="62">
        <f>0.34*0.34*0.295</f>
        <v>0.034102</v>
      </c>
      <c r="O64" s="57"/>
    </row>
    <row r="65" s="2" customFormat="1" customHeight="1" spans="1:15">
      <c r="A65" s="63"/>
      <c r="B65" s="64"/>
      <c r="C65" s="63"/>
      <c r="D65" s="63"/>
      <c r="E65" s="65"/>
      <c r="F65" s="66"/>
      <c r="G65" s="67"/>
      <c r="H65" s="45"/>
      <c r="I65" s="58"/>
      <c r="J65" s="58"/>
      <c r="K65" s="60"/>
      <c r="L65" s="60"/>
      <c r="M65" s="72"/>
      <c r="N65" s="51"/>
      <c r="O65" s="57"/>
    </row>
    <row r="66" s="2" customFormat="1" ht="19" customHeight="1" spans="1:15">
      <c r="A66" s="68"/>
      <c r="B66" s="69"/>
      <c r="C66" s="68"/>
      <c r="D66" s="68"/>
      <c r="E66" s="70"/>
      <c r="F66" s="71"/>
      <c r="G66" s="58"/>
      <c r="H66" s="45"/>
      <c r="I66" s="58">
        <f t="shared" ref="I66:L66" si="5">SUM(I8:I65)</f>
        <v>221619</v>
      </c>
      <c r="J66" s="73" t="s">
        <v>105</v>
      </c>
      <c r="K66" s="60">
        <f t="shared" si="5"/>
        <v>739.06797</v>
      </c>
      <c r="L66" s="60">
        <f t="shared" si="5"/>
        <v>771.31797</v>
      </c>
      <c r="M66" s="74"/>
      <c r="N66" s="51">
        <f>SUM(N8:N65)</f>
        <v>2.168234</v>
      </c>
      <c r="O66" s="57"/>
    </row>
    <row r="67" s="1" customFormat="1" spans="8:12">
      <c r="H67" s="3"/>
      <c r="I67" s="75"/>
      <c r="J67" s="75"/>
      <c r="K67" s="4"/>
      <c r="L67" s="4"/>
    </row>
    <row r="68" s="1" customFormat="1" spans="8:12">
      <c r="H68" s="3"/>
      <c r="K68" s="4"/>
      <c r="L68" s="4"/>
    </row>
    <row r="69" s="1" customFormat="1" spans="8:12">
      <c r="H69" s="47"/>
      <c r="K69" s="4"/>
      <c r="L69" s="4"/>
    </row>
    <row r="70" s="1" customFormat="1" spans="8:12">
      <c r="H70" s="3"/>
      <c r="K70" s="4"/>
      <c r="L70" s="4"/>
    </row>
    <row r="71" s="1" customFormat="1" spans="8:12">
      <c r="H71" s="3"/>
      <c r="K71" s="4"/>
      <c r="L71" s="4"/>
    </row>
    <row r="72" s="1" customFormat="1" spans="8:12">
      <c r="H72" s="3"/>
      <c r="K72" s="4"/>
      <c r="L72" s="4"/>
    </row>
    <row r="74" s="1" customFormat="1" spans="8:12">
      <c r="H74" s="3"/>
      <c r="K74" s="4"/>
      <c r="L74" s="4"/>
    </row>
  </sheetData>
  <mergeCells count="73">
    <mergeCell ref="A1:M1"/>
    <mergeCell ref="A2:M2"/>
    <mergeCell ref="F3:G3"/>
    <mergeCell ref="A8:A16"/>
    <mergeCell ref="A17:A28"/>
    <mergeCell ref="A29:A37"/>
    <mergeCell ref="A38:A44"/>
    <mergeCell ref="A45:A49"/>
    <mergeCell ref="A50:A52"/>
    <mergeCell ref="A53:A56"/>
    <mergeCell ref="A57:A59"/>
    <mergeCell ref="A60:A61"/>
    <mergeCell ref="A62:A63"/>
    <mergeCell ref="B8:B16"/>
    <mergeCell ref="B17:B28"/>
    <mergeCell ref="B29:B37"/>
    <mergeCell ref="B38:B44"/>
    <mergeCell ref="B45:B49"/>
    <mergeCell ref="B50:B52"/>
    <mergeCell ref="B53:B56"/>
    <mergeCell ref="B57:B59"/>
    <mergeCell ref="B60:B61"/>
    <mergeCell ref="B62:B63"/>
    <mergeCell ref="C8:C16"/>
    <mergeCell ref="C17:C28"/>
    <mergeCell ref="C29:C37"/>
    <mergeCell ref="C38:C44"/>
    <mergeCell ref="C45:C49"/>
    <mergeCell ref="C50:C52"/>
    <mergeCell ref="C53:C56"/>
    <mergeCell ref="C57:C59"/>
    <mergeCell ref="C60:C61"/>
    <mergeCell ref="C62:C63"/>
    <mergeCell ref="D8:D16"/>
    <mergeCell ref="D17:D28"/>
    <mergeCell ref="D29:D37"/>
    <mergeCell ref="D38:D44"/>
    <mergeCell ref="D45:D49"/>
    <mergeCell ref="D50:D52"/>
    <mergeCell ref="D53:D56"/>
    <mergeCell ref="D57:D59"/>
    <mergeCell ref="D60:D61"/>
    <mergeCell ref="D62:D63"/>
    <mergeCell ref="E8:E16"/>
    <mergeCell ref="E17:E28"/>
    <mergeCell ref="E29:E37"/>
    <mergeCell ref="E38:E44"/>
    <mergeCell ref="E45:E49"/>
    <mergeCell ref="E50:E52"/>
    <mergeCell ref="E53:E56"/>
    <mergeCell ref="E57:E59"/>
    <mergeCell ref="E60:E61"/>
    <mergeCell ref="E62:E63"/>
    <mergeCell ref="F8:F16"/>
    <mergeCell ref="F17:F28"/>
    <mergeCell ref="F29:F37"/>
    <mergeCell ref="F38:F44"/>
    <mergeCell ref="F45:F49"/>
    <mergeCell ref="F50:F52"/>
    <mergeCell ref="F53:F56"/>
    <mergeCell ref="F57:F59"/>
    <mergeCell ref="F60:F61"/>
    <mergeCell ref="F62:F63"/>
    <mergeCell ref="G8:G16"/>
    <mergeCell ref="G17:G28"/>
    <mergeCell ref="G29:G37"/>
    <mergeCell ref="G38:G44"/>
    <mergeCell ref="G45:G49"/>
    <mergeCell ref="G50:G52"/>
    <mergeCell ref="G53:G56"/>
    <mergeCell ref="G57:G59"/>
    <mergeCell ref="G60:G61"/>
    <mergeCell ref="G62:G63"/>
  </mergeCells>
  <printOptions horizontalCentered="1" verticalCentered="1"/>
  <pageMargins left="0.00347222222222222" right="0.00347222222222222" top="0.00347222222222222" bottom="0.00347222222222222" header="0.298611111111111" footer="0.298611111111111"/>
  <pageSetup paperSize="8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2025-08-26T10:29:17Z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E120E14C4741494B8A36276B41D2C7EF_12</vt:lpwstr>
  </property>
</Properties>
</file>