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CSSH15008480" sheetId="8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<sst xmlns="http://schemas.openxmlformats.org/spreadsheetml/2006/main" count="102" uniqueCount="61">
  <si>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</si>
  <si>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</si>
  <si>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</si>
  <si>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2025.8.30</t>
  </si>
  <si>
    <t>日本单蓝色胶带</t>
  </si>
  <si>
    <t>车牌</t>
  </si>
  <si>
    <t>浙A195L9
15267912583</t>
  </si>
  <si>
    <r>
      <rPr>
        <sz val="10"/>
        <color rgb="FF000000"/>
        <rFont val="宋体"/>
        <charset val="134"/>
      </rPr>
      <t>浙江省 绍兴市 柯桥区 迎海路与兴滨路中石化对面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滨海港园区内</t>
    </r>
    <r>
      <rPr>
        <sz val="10"/>
        <color rgb="FF000000"/>
        <rFont val="Times New Roman"/>
        <charset val="134"/>
      </rPr>
      <t>126-131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)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</si>
  <si>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</si>
  <si>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</si>
  <si>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</si>
  <si>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</si>
  <si>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</si>
  <si>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</si>
  <si>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</si>
  <si>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</si>
  <si>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</si>
  <si>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</si>
  <si>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</si>
  <si>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</si>
  <si>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</si>
  <si>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</si>
  <si>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</si>
  <si>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</si>
  <si>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</si>
  <si>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</si>
  <si>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</si>
  <si>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</si>
  <si>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</si>
  <si>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</si>
  <si>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</si>
  <si>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</si>
  <si>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</si>
  <si>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</si>
  <si>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</si>
  <si>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</si>
  <si>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P25082613                        </t>
  </si>
  <si>
    <t>ZY97745P-CSSH15008480A &amp; TAUPE</t>
  </si>
  <si>
    <t xml:space="preserve">S25081102 </t>
  </si>
  <si>
    <t>灰褐色腰封</t>
  </si>
  <si>
    <t>S</t>
  </si>
  <si>
    <t>‘1/5</t>
  </si>
  <si>
    <t>700*260*205</t>
  </si>
  <si>
    <t>M</t>
  </si>
  <si>
    <t>L</t>
  </si>
  <si>
    <t>XL</t>
  </si>
  <si>
    <t>ZY97745P-CSSH15008480B &amp; Black</t>
  </si>
  <si>
    <t>黑色腰封</t>
  </si>
  <si>
    <t>‘2/5</t>
  </si>
  <si>
    <t>ZY97745P-CSSH15008480C &amp; TUSK</t>
  </si>
  <si>
    <t>米白色腰封</t>
  </si>
  <si>
    <t>‘3/5</t>
  </si>
  <si>
    <t>ZY97745P-CSSH15008480D &amp;SEA</t>
  </si>
  <si>
    <t>海蓝色腰封</t>
  </si>
  <si>
    <t>‘4/5</t>
  </si>
  <si>
    <t>SIZE BAND</t>
  </si>
  <si>
    <t>尺码条</t>
  </si>
  <si>
    <t>‘5/5</t>
  </si>
  <si>
    <t>760*260*205</t>
  </si>
  <si>
    <t>圆贴</t>
  </si>
  <si>
    <t>5箱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</si>
</sst>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79" fontId="16" fillId="2" borderId="3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179" fontId="16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4" xfId="5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9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14" fillId="0" borderId="4" xfId="52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179" fontId="16" fillId="0" borderId="3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4" fillId="0" borderId="3" xfId="52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11" fillId="0" borderId="7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180" fontId="18" fillId="0" borderId="8" xfId="0" applyNumberFormat="1" applyFont="1" applyBorder="1" applyAlignment="1">
      <alignment horizontal="center" vertical="center" wrapText="1"/>
    </xf>
    <xf numFmtId="176" fontId="18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58" fontId="14" fillId="2" borderId="4" xfId="0" applyNumberFormat="1" applyFont="1" applyFill="1" applyBorder="1" applyAlignment="1">
      <alignment horizontal="center" vertical="center"/>
    </xf>
    <xf numFmtId="177" fontId="14" fillId="2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180" fontId="18" fillId="0" borderId="9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180" fontId="18" fillId="0" borderId="10" xfId="0" applyNumberFormat="1" applyFont="1" applyBorder="1" applyAlignment="1">
      <alignment horizontal="center" vertical="center" wrapText="1"/>
    </xf>
    <xf numFmtId="180" fontId="18" fillId="0" borderId="11" xfId="0" applyNumberFormat="1" applyFont="1" applyBorder="1" applyAlignment="1">
      <alignment horizontal="center" vertical="center" wrapText="1"/>
    </xf>
    <xf numFmtId="58" fontId="14" fillId="2" borderId="5" xfId="0" applyNumberFormat="1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3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1619250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workbookViewId="0">
      <selection activeCell="H4" sqref="H4:N4"/>
    </sheetView>
  </sheetViews>
  <sheetFormatPr defaultColWidth="18" defaultRowHeight="15"/>
  <cols>
    <col min="1" max="1" width="9.875" style="1" customWidth="1"/>
    <col min="2" max="2" width="24.875" style="1" customWidth="1"/>
    <col min="3" max="3" width="8.625" style="1" customWidth="1"/>
    <col min="4" max="4" width="10.875" style="1" customWidth="1"/>
    <col min="5" max="5" width="17.12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57"/>
      <c r="J1" s="57"/>
      <c r="K1" s="58"/>
      <c r="L1" s="58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59"/>
      <c r="L2" s="59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56"/>
      <c r="J3" s="56"/>
      <c r="K3" s="4"/>
      <c r="L3" s="4"/>
    </row>
    <row r="4" s="1" customFormat="1" ht="32" customHeight="1" spans="2:14">
      <c r="B4" s="11" t="s">
        <v>4</v>
      </c>
      <c r="D4" s="12" t="s">
        <v>5</v>
      </c>
      <c r="E4" s="13" t="s">
        <v>6</v>
      </c>
      <c r="F4" s="14"/>
      <c r="G4" s="15"/>
      <c r="H4" s="16" t="s">
        <v>7</v>
      </c>
      <c r="I4" s="16"/>
      <c r="J4" s="16"/>
      <c r="K4" s="16"/>
      <c r="L4" s="16"/>
      <c r="M4" s="16"/>
      <c r="N4" s="16"/>
    </row>
    <row r="5" s="1" customFormat="1" hidden="1" spans="2:12">
      <c r="B5" s="17"/>
      <c r="H5" s="3"/>
      <c r="K5" s="4"/>
      <c r="L5" s="4"/>
    </row>
    <row r="6" s="2" customFormat="1" ht="38.25" spans="1:14">
      <c r="A6" s="18" t="s">
        <v>8</v>
      </c>
      <c r="B6" s="19" t="s">
        <v>9</v>
      </c>
      <c r="C6" s="19" t="s">
        <v>10</v>
      </c>
      <c r="D6" s="19" t="s">
        <v>11</v>
      </c>
      <c r="E6" s="20" t="s">
        <v>12</v>
      </c>
      <c r="F6" s="20" t="s">
        <v>13</v>
      </c>
      <c r="G6" s="21" t="s">
        <v>14</v>
      </c>
      <c r="H6" s="21" t="s">
        <v>15</v>
      </c>
      <c r="I6" s="60" t="s">
        <v>16</v>
      </c>
      <c r="J6" s="25" t="s">
        <v>17</v>
      </c>
      <c r="K6" s="61" t="s">
        <v>18</v>
      </c>
      <c r="L6" s="61" t="s">
        <v>19</v>
      </c>
      <c r="M6" s="19" t="s">
        <v>20</v>
      </c>
      <c r="N6" s="62" t="s">
        <v>21</v>
      </c>
    </row>
    <row r="7" s="2" customFormat="1" ht="32.25" customHeight="1" spans="1:14">
      <c r="A7" s="18" t="s">
        <v>22</v>
      </c>
      <c r="B7" s="22" t="s">
        <v>23</v>
      </c>
      <c r="C7" s="23" t="s">
        <v>24</v>
      </c>
      <c r="D7" s="24" t="s">
        <v>25</v>
      </c>
      <c r="E7" s="25" t="s">
        <v>26</v>
      </c>
      <c r="F7" s="25" t="s">
        <v>27</v>
      </c>
      <c r="G7" s="21" t="s">
        <v>28</v>
      </c>
      <c r="H7" s="21" t="s">
        <v>29</v>
      </c>
      <c r="I7" s="63" t="s">
        <v>30</v>
      </c>
      <c r="J7" s="64" t="s">
        <v>31</v>
      </c>
      <c r="K7" s="61" t="s">
        <v>32</v>
      </c>
      <c r="L7" s="61" t="s">
        <v>33</v>
      </c>
      <c r="M7" s="19" t="s">
        <v>34</v>
      </c>
      <c r="N7" s="62" t="s">
        <v>35</v>
      </c>
    </row>
    <row r="8" s="2" customFormat="1" customHeight="1" spans="1:14">
      <c r="A8" s="26" t="s">
        <v>36</v>
      </c>
      <c r="B8" s="27" t="s">
        <v>37</v>
      </c>
      <c r="C8" s="26"/>
      <c r="D8" s="28" t="s">
        <v>38</v>
      </c>
      <c r="E8" s="29" t="s">
        <v>39</v>
      </c>
      <c r="F8" s="30" t="s">
        <v>40</v>
      </c>
      <c r="G8" s="31">
        <v>124</v>
      </c>
      <c r="H8" s="32">
        <v>5</v>
      </c>
      <c r="I8" s="40">
        <f>G8+G9+G10+G11+H8+H9+H10+H11</f>
        <v>1009</v>
      </c>
      <c r="J8" s="65" t="s">
        <v>41</v>
      </c>
      <c r="K8" s="66">
        <f>I8*0.00656</f>
        <v>6.61904</v>
      </c>
      <c r="L8" s="66">
        <f>K8+0.5</f>
        <v>7.11904</v>
      </c>
      <c r="M8" s="67" t="s">
        <v>42</v>
      </c>
      <c r="N8" s="68">
        <f>0.7*0.26*0.205</f>
        <v>0.03731</v>
      </c>
    </row>
    <row r="9" s="2" customFormat="1" customHeight="1" spans="1:14">
      <c r="A9" s="33"/>
      <c r="B9" s="34"/>
      <c r="C9" s="33"/>
      <c r="D9" s="35"/>
      <c r="E9" s="36"/>
      <c r="F9" s="30" t="s">
        <v>43</v>
      </c>
      <c r="G9" s="32">
        <v>371</v>
      </c>
      <c r="H9" s="32">
        <v>5</v>
      </c>
      <c r="I9" s="69"/>
      <c r="J9" s="69"/>
      <c r="K9" s="70"/>
      <c r="L9" s="70"/>
      <c r="M9" s="71"/>
      <c r="N9" s="72"/>
    </row>
    <row r="10" s="2" customFormat="1" customHeight="1" spans="1:14">
      <c r="A10" s="33"/>
      <c r="B10" s="34"/>
      <c r="C10" s="33"/>
      <c r="D10" s="35"/>
      <c r="E10" s="36"/>
      <c r="F10" s="30" t="s">
        <v>44</v>
      </c>
      <c r="G10" s="32">
        <v>247</v>
      </c>
      <c r="H10" s="32">
        <v>5</v>
      </c>
      <c r="I10" s="69"/>
      <c r="J10" s="69"/>
      <c r="K10" s="70"/>
      <c r="L10" s="70"/>
      <c r="M10" s="71"/>
      <c r="N10" s="72"/>
    </row>
    <row r="11" s="2" customFormat="1" customHeight="1" spans="1:14">
      <c r="A11" s="33"/>
      <c r="B11" s="34"/>
      <c r="C11" s="33"/>
      <c r="D11" s="35"/>
      <c r="E11" s="37"/>
      <c r="F11" s="38" t="s">
        <v>45</v>
      </c>
      <c r="G11" s="32">
        <v>247</v>
      </c>
      <c r="H11" s="32">
        <v>5</v>
      </c>
      <c r="I11" s="69"/>
      <c r="J11" s="69"/>
      <c r="K11" s="70"/>
      <c r="L11" s="70"/>
      <c r="M11" s="71"/>
      <c r="N11" s="73"/>
    </row>
    <row r="12" s="2" customFormat="1" customHeight="1" spans="1:14">
      <c r="A12" s="26" t="s">
        <v>36</v>
      </c>
      <c r="B12" s="27" t="s">
        <v>46</v>
      </c>
      <c r="C12" s="26"/>
      <c r="D12" s="28" t="s">
        <v>38</v>
      </c>
      <c r="E12" s="29" t="s">
        <v>47</v>
      </c>
      <c r="F12" s="30" t="s">
        <v>40</v>
      </c>
      <c r="G12" s="31">
        <v>247</v>
      </c>
      <c r="H12" s="32">
        <v>20</v>
      </c>
      <c r="I12" s="40">
        <f>G12+G13+G14+G15+H12+H13+H14+H15</f>
        <v>1563</v>
      </c>
      <c r="J12" s="65" t="s">
        <v>48</v>
      </c>
      <c r="K12" s="66">
        <f>I12*0.00656</f>
        <v>10.25328</v>
      </c>
      <c r="L12" s="66">
        <f>K12+0.5</f>
        <v>10.75328</v>
      </c>
      <c r="M12" s="67" t="s">
        <v>42</v>
      </c>
      <c r="N12" s="68">
        <f>0.7*0.26*0.205</f>
        <v>0.03731</v>
      </c>
    </row>
    <row r="13" s="2" customFormat="1" customHeight="1" spans="1:14">
      <c r="A13" s="33"/>
      <c r="B13" s="34"/>
      <c r="C13" s="33"/>
      <c r="D13" s="35"/>
      <c r="E13" s="36"/>
      <c r="F13" s="30" t="s">
        <v>43</v>
      </c>
      <c r="G13" s="39">
        <v>618</v>
      </c>
      <c r="H13" s="32">
        <v>20</v>
      </c>
      <c r="I13" s="69"/>
      <c r="J13" s="69"/>
      <c r="K13" s="70"/>
      <c r="L13" s="70"/>
      <c r="M13" s="71"/>
      <c r="N13" s="72"/>
    </row>
    <row r="14" s="2" customFormat="1" customHeight="1" spans="1:14">
      <c r="A14" s="33"/>
      <c r="B14" s="34"/>
      <c r="C14" s="33"/>
      <c r="D14" s="35"/>
      <c r="E14" s="36"/>
      <c r="F14" s="30" t="s">
        <v>44</v>
      </c>
      <c r="G14" s="39">
        <v>371</v>
      </c>
      <c r="H14" s="32">
        <v>20</v>
      </c>
      <c r="I14" s="69"/>
      <c r="J14" s="69"/>
      <c r="K14" s="70"/>
      <c r="L14" s="70"/>
      <c r="M14" s="71"/>
      <c r="N14" s="72"/>
    </row>
    <row r="15" s="2" customFormat="1" customHeight="1" spans="1:14">
      <c r="A15" s="33"/>
      <c r="B15" s="34"/>
      <c r="C15" s="33"/>
      <c r="D15" s="35"/>
      <c r="E15" s="37"/>
      <c r="F15" s="38" t="s">
        <v>45</v>
      </c>
      <c r="G15" s="39">
        <v>247</v>
      </c>
      <c r="H15" s="32">
        <v>20</v>
      </c>
      <c r="I15" s="69"/>
      <c r="J15" s="69"/>
      <c r="K15" s="70"/>
      <c r="L15" s="70"/>
      <c r="M15" s="71"/>
      <c r="N15" s="73"/>
    </row>
    <row r="16" s="2" customFormat="1" customHeight="1" spans="1:14">
      <c r="A16" s="26" t="s">
        <v>36</v>
      </c>
      <c r="B16" s="27" t="s">
        <v>49</v>
      </c>
      <c r="C16" s="26"/>
      <c r="D16" s="28" t="s">
        <v>38</v>
      </c>
      <c r="E16" s="29" t="s">
        <v>50</v>
      </c>
      <c r="F16" s="30" t="s">
        <v>40</v>
      </c>
      <c r="G16" s="31">
        <v>247</v>
      </c>
      <c r="H16" s="32">
        <v>20</v>
      </c>
      <c r="I16" s="40">
        <f>G16+G17+G18+G19+H16+H17+H18+H19</f>
        <v>1563</v>
      </c>
      <c r="J16" s="65" t="s">
        <v>51</v>
      </c>
      <c r="K16" s="66">
        <f>I16*0.00656</f>
        <v>10.25328</v>
      </c>
      <c r="L16" s="66">
        <f>K16+0.5</f>
        <v>10.75328</v>
      </c>
      <c r="M16" s="67" t="s">
        <v>42</v>
      </c>
      <c r="N16" s="68">
        <f>0.7*0.26*0.205</f>
        <v>0.03731</v>
      </c>
    </row>
    <row r="17" s="2" customFormat="1" customHeight="1" spans="1:14">
      <c r="A17" s="33"/>
      <c r="B17" s="34"/>
      <c r="C17" s="33"/>
      <c r="D17" s="35"/>
      <c r="E17" s="36"/>
      <c r="F17" s="30" t="s">
        <v>43</v>
      </c>
      <c r="G17" s="39">
        <v>618</v>
      </c>
      <c r="H17" s="32">
        <v>20</v>
      </c>
      <c r="I17" s="69"/>
      <c r="J17" s="69"/>
      <c r="K17" s="70"/>
      <c r="L17" s="70"/>
      <c r="M17" s="71"/>
      <c r="N17" s="72"/>
    </row>
    <row r="18" s="2" customFormat="1" customHeight="1" spans="1:14">
      <c r="A18" s="33"/>
      <c r="B18" s="34"/>
      <c r="C18" s="33"/>
      <c r="D18" s="35"/>
      <c r="E18" s="36"/>
      <c r="F18" s="30" t="s">
        <v>44</v>
      </c>
      <c r="G18" s="39">
        <v>371</v>
      </c>
      <c r="H18" s="32">
        <v>20</v>
      </c>
      <c r="I18" s="69"/>
      <c r="J18" s="69"/>
      <c r="K18" s="70"/>
      <c r="L18" s="70"/>
      <c r="M18" s="71"/>
      <c r="N18" s="72"/>
    </row>
    <row r="19" s="2" customFormat="1" customHeight="1" spans="1:14">
      <c r="A19" s="33"/>
      <c r="B19" s="34"/>
      <c r="C19" s="33"/>
      <c r="D19" s="35"/>
      <c r="E19" s="37"/>
      <c r="F19" s="38" t="s">
        <v>45</v>
      </c>
      <c r="G19" s="39">
        <v>247</v>
      </c>
      <c r="H19" s="32">
        <v>20</v>
      </c>
      <c r="I19" s="69"/>
      <c r="J19" s="69"/>
      <c r="K19" s="70"/>
      <c r="L19" s="70"/>
      <c r="M19" s="71"/>
      <c r="N19" s="73"/>
    </row>
    <row r="20" s="2" customFormat="1" customHeight="1" spans="1:14">
      <c r="A20" s="26" t="s">
        <v>36</v>
      </c>
      <c r="B20" s="27" t="s">
        <v>52</v>
      </c>
      <c r="C20" s="26"/>
      <c r="D20" s="28" t="s">
        <v>38</v>
      </c>
      <c r="E20" s="29" t="s">
        <v>53</v>
      </c>
      <c r="F20" s="30" t="s">
        <v>40</v>
      </c>
      <c r="G20" s="31">
        <v>124</v>
      </c>
      <c r="H20" s="32">
        <v>20</v>
      </c>
      <c r="I20" s="40">
        <f>G20+G21+G22+G23+H20+H21+H22+H23</f>
        <v>1069</v>
      </c>
      <c r="J20" s="65" t="s">
        <v>54</v>
      </c>
      <c r="K20" s="66">
        <f>I20*0.00656</f>
        <v>7.01264</v>
      </c>
      <c r="L20" s="66">
        <f>K20+0.5</f>
        <v>7.51264</v>
      </c>
      <c r="M20" s="67" t="s">
        <v>42</v>
      </c>
      <c r="N20" s="68">
        <f>0.7*0.26*0.205</f>
        <v>0.03731</v>
      </c>
    </row>
    <row r="21" s="2" customFormat="1" customHeight="1" spans="1:14">
      <c r="A21" s="33"/>
      <c r="B21" s="34"/>
      <c r="C21" s="33"/>
      <c r="D21" s="35"/>
      <c r="E21" s="36"/>
      <c r="F21" s="30" t="s">
        <v>43</v>
      </c>
      <c r="G21" s="32">
        <v>371</v>
      </c>
      <c r="H21" s="32">
        <v>20</v>
      </c>
      <c r="I21" s="69"/>
      <c r="J21" s="69"/>
      <c r="K21" s="70"/>
      <c r="L21" s="70"/>
      <c r="M21" s="71"/>
      <c r="N21" s="72"/>
    </row>
    <row r="22" s="2" customFormat="1" customHeight="1" spans="1:14">
      <c r="A22" s="33"/>
      <c r="B22" s="34"/>
      <c r="C22" s="33"/>
      <c r="D22" s="35"/>
      <c r="E22" s="36"/>
      <c r="F22" s="30" t="s">
        <v>44</v>
      </c>
      <c r="G22" s="32">
        <v>247</v>
      </c>
      <c r="H22" s="32">
        <v>20</v>
      </c>
      <c r="I22" s="69"/>
      <c r="J22" s="69"/>
      <c r="K22" s="70"/>
      <c r="L22" s="70"/>
      <c r="M22" s="71"/>
      <c r="N22" s="72"/>
    </row>
    <row r="23" s="2" customFormat="1" customHeight="1" spans="1:14">
      <c r="A23" s="33"/>
      <c r="B23" s="34"/>
      <c r="C23" s="33"/>
      <c r="D23" s="35"/>
      <c r="E23" s="37"/>
      <c r="F23" s="38" t="s">
        <v>45</v>
      </c>
      <c r="G23" s="32">
        <v>247</v>
      </c>
      <c r="H23" s="32">
        <v>20</v>
      </c>
      <c r="I23" s="69"/>
      <c r="J23" s="69"/>
      <c r="K23" s="70"/>
      <c r="L23" s="70"/>
      <c r="M23" s="71"/>
      <c r="N23" s="73"/>
    </row>
    <row r="24" s="2" customFormat="1" customHeight="1" spans="1:14">
      <c r="A24" s="26" t="s">
        <v>36</v>
      </c>
      <c r="B24" s="27" t="s">
        <v>55</v>
      </c>
      <c r="C24" s="26"/>
      <c r="D24" s="28" t="s">
        <v>38</v>
      </c>
      <c r="E24" s="29" t="s">
        <v>56</v>
      </c>
      <c r="F24" s="30" t="s">
        <v>40</v>
      </c>
      <c r="G24" s="40">
        <v>742</v>
      </c>
      <c r="H24" s="32">
        <v>20</v>
      </c>
      <c r="I24" s="40">
        <f>G24+G25+G26+G27+H24+H25+H26+H27</f>
        <v>5025</v>
      </c>
      <c r="J24" s="65" t="s">
        <v>57</v>
      </c>
      <c r="K24" s="66">
        <f>I24*0.00245+1.45</f>
        <v>13.76125</v>
      </c>
      <c r="L24" s="66">
        <f>K24+0.5</f>
        <v>14.26125</v>
      </c>
      <c r="M24" s="67" t="s">
        <v>58</v>
      </c>
      <c r="N24" s="68">
        <f>0.76*0.26*0.205</f>
        <v>0.040508</v>
      </c>
    </row>
    <row r="25" s="2" customFormat="1" customHeight="1" spans="1:14">
      <c r="A25" s="26" t="s">
        <v>36</v>
      </c>
      <c r="B25" s="27" t="s">
        <v>55</v>
      </c>
      <c r="C25" s="26"/>
      <c r="D25" s="28" t="s">
        <v>38</v>
      </c>
      <c r="E25" s="29" t="s">
        <v>56</v>
      </c>
      <c r="F25" s="30" t="s">
        <v>43</v>
      </c>
      <c r="G25" s="40">
        <v>1978</v>
      </c>
      <c r="H25" s="32">
        <v>20</v>
      </c>
      <c r="I25" s="69"/>
      <c r="J25" s="74"/>
      <c r="K25" s="70"/>
      <c r="L25" s="70"/>
      <c r="M25" s="71"/>
      <c r="N25" s="72"/>
    </row>
    <row r="26" s="2" customFormat="1" customHeight="1" spans="1:14">
      <c r="A26" s="26" t="s">
        <v>36</v>
      </c>
      <c r="B26" s="27" t="s">
        <v>55</v>
      </c>
      <c r="C26" s="26"/>
      <c r="D26" s="28" t="s">
        <v>38</v>
      </c>
      <c r="E26" s="29" t="s">
        <v>56</v>
      </c>
      <c r="F26" s="30" t="s">
        <v>44</v>
      </c>
      <c r="G26" s="40">
        <v>1236</v>
      </c>
      <c r="H26" s="32">
        <v>20</v>
      </c>
      <c r="I26" s="69"/>
      <c r="J26" s="74"/>
      <c r="K26" s="70"/>
      <c r="L26" s="70"/>
      <c r="M26" s="71"/>
      <c r="N26" s="72"/>
    </row>
    <row r="27" s="2" customFormat="1" customHeight="1" spans="1:14">
      <c r="A27" s="26" t="s">
        <v>36</v>
      </c>
      <c r="B27" s="27" t="s">
        <v>55</v>
      </c>
      <c r="C27" s="26"/>
      <c r="D27" s="28" t="s">
        <v>38</v>
      </c>
      <c r="E27" s="29" t="s">
        <v>56</v>
      </c>
      <c r="F27" s="38" t="s">
        <v>45</v>
      </c>
      <c r="G27" s="40">
        <v>989</v>
      </c>
      <c r="H27" s="32">
        <v>20</v>
      </c>
      <c r="I27" s="69"/>
      <c r="J27" s="74"/>
      <c r="K27" s="70"/>
      <c r="L27" s="70"/>
      <c r="M27" s="71"/>
      <c r="N27" s="72"/>
    </row>
    <row r="28" s="2" customFormat="1" ht="21" customHeight="1" spans="1:15">
      <c r="A28" s="26" t="s">
        <v>36</v>
      </c>
      <c r="B28" s="41" t="s">
        <v>59</v>
      </c>
      <c r="C28" s="26"/>
      <c r="D28" s="28" t="s">
        <v>38</v>
      </c>
      <c r="E28" s="42"/>
      <c r="F28" s="43"/>
      <c r="G28" s="44">
        <v>9890</v>
      </c>
      <c r="H28" s="45">
        <v>100</v>
      </c>
      <c r="I28" s="55">
        <f>G28+H28</f>
        <v>9990</v>
      </c>
      <c r="J28" s="74"/>
      <c r="K28" s="75"/>
      <c r="L28" s="75"/>
      <c r="M28" s="76"/>
      <c r="N28" s="73"/>
      <c r="O28" s="77"/>
    </row>
    <row r="29" s="2" customFormat="1" ht="18" customHeight="1" spans="1:15">
      <c r="A29" s="46"/>
      <c r="B29" s="47"/>
      <c r="C29" s="46"/>
      <c r="D29" s="46"/>
      <c r="E29" s="48"/>
      <c r="F29" s="49"/>
      <c r="G29" s="50"/>
      <c r="H29" s="45"/>
      <c r="I29" s="55"/>
      <c r="J29" s="55"/>
      <c r="K29" s="78"/>
      <c r="L29" s="78"/>
      <c r="M29" s="79"/>
      <c r="N29" s="62"/>
      <c r="O29" s="77"/>
    </row>
    <row r="30" s="2" customFormat="1" ht="19" customHeight="1" spans="1:15">
      <c r="A30" s="51"/>
      <c r="B30" s="52"/>
      <c r="C30" s="51"/>
      <c r="D30" s="51"/>
      <c r="E30" s="53"/>
      <c r="F30" s="54"/>
      <c r="G30" s="55"/>
      <c r="H30" s="45"/>
      <c r="I30" s="55">
        <f>SUM(I8:I29)</f>
        <v>20219</v>
      </c>
      <c r="J30" s="80" t="s">
        <v>60</v>
      </c>
      <c r="K30" s="78">
        <f>SUM(K8:K29)</f>
        <v>47.89949</v>
      </c>
      <c r="L30" s="78">
        <f>SUM(L8:L29)</f>
        <v>50.39949</v>
      </c>
      <c r="M30" s="81"/>
      <c r="N30" s="62">
        <f>SUM(N8:N29)</f>
        <v>0.189748</v>
      </c>
      <c r="O30" s="77"/>
    </row>
    <row r="31" s="1" customFormat="1" spans="8:12">
      <c r="H31" s="3"/>
      <c r="I31" s="82"/>
      <c r="J31" s="82"/>
      <c r="K31" s="4"/>
      <c r="L31" s="4"/>
    </row>
    <row r="33" s="1" customFormat="1" spans="8:12">
      <c r="H33" s="56"/>
      <c r="K33" s="4"/>
      <c r="L33" s="4"/>
    </row>
  </sheetData>
  <mergeCells count="54">
    <mergeCell ref="A1:M1"/>
    <mergeCell ref="A2:M2"/>
    <mergeCell ref="F3:G3"/>
    <mergeCell ref="H4:N4"/>
    <mergeCell ref="A8:A11"/>
    <mergeCell ref="A12:A15"/>
    <mergeCell ref="A16:A19"/>
    <mergeCell ref="A20:A23"/>
    <mergeCell ref="B8:B11"/>
    <mergeCell ref="B12:B15"/>
    <mergeCell ref="B16:B19"/>
    <mergeCell ref="B20:B23"/>
    <mergeCell ref="C8:C11"/>
    <mergeCell ref="C12:C15"/>
    <mergeCell ref="C16:C19"/>
    <mergeCell ref="C20:C23"/>
    <mergeCell ref="D8:D11"/>
    <mergeCell ref="D12:D15"/>
    <mergeCell ref="D16:D19"/>
    <mergeCell ref="D20:D23"/>
    <mergeCell ref="E8:E11"/>
    <mergeCell ref="E12:E15"/>
    <mergeCell ref="E16:E19"/>
    <mergeCell ref="E20:E23"/>
    <mergeCell ref="I8:I11"/>
    <mergeCell ref="I12:I15"/>
    <mergeCell ref="I16:I19"/>
    <mergeCell ref="I20:I23"/>
    <mergeCell ref="I24:I27"/>
    <mergeCell ref="J8:J11"/>
    <mergeCell ref="J12:J15"/>
    <mergeCell ref="J16:J19"/>
    <mergeCell ref="J20:J23"/>
    <mergeCell ref="J24:J28"/>
    <mergeCell ref="K8:K11"/>
    <mergeCell ref="K12:K15"/>
    <mergeCell ref="K16:K19"/>
    <mergeCell ref="K20:K23"/>
    <mergeCell ref="K24:K28"/>
    <mergeCell ref="L8:L11"/>
    <mergeCell ref="L12:L15"/>
    <mergeCell ref="L16:L19"/>
    <mergeCell ref="L20:L23"/>
    <mergeCell ref="L24:L28"/>
    <mergeCell ref="M8:M11"/>
    <mergeCell ref="M12:M15"/>
    <mergeCell ref="M16:M19"/>
    <mergeCell ref="M20:M23"/>
    <mergeCell ref="M24:M28"/>
    <mergeCell ref="N8:N11"/>
    <mergeCell ref="N12:N15"/>
    <mergeCell ref="N16:N19"/>
    <mergeCell ref="N20:N23"/>
    <mergeCell ref="N24:N28"/>
  </mergeCells>
  <printOptions horizontalCentered="1" verticalCentered="1"/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CSSH15008480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2025-08-30T07:18:57Z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