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4"/>
  </bookViews>
  <sheets>
    <sheet name="UX250606014 ZRS95169.DC US.ECOM" sheetId="9" r:id="rId1"/>
    <sheet name="第一批15号已发货" sheetId="15" r:id="rId2"/>
    <sheet name="第二批18号已发货" sheetId="13" r:id="rId3"/>
    <sheet name="第三批20号" sheetId="14" r:id="rId4"/>
    <sheet name="第四批23号" sheetId="16" r:id="rId5"/>
    <sheet name="备用腰封尺码条送货单" sheetId="17" r:id="rId6"/>
  </sheets>
  <externalReferences>
    <externalReference r:id="rId7"/>
  </externalReferences>
  <definedNames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<sst xmlns="http://schemas.openxmlformats.org/spreadsheetml/2006/main" count="1446" uniqueCount="544">
  <si>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</si>
  <si>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</si>
  <si>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</si>
  <si>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2025.9.15</t>
  </si>
  <si>
    <t>车牌：</t>
  </si>
  <si>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张家港市塘桥镇妙桥街道永进路</t>
    </r>
    <r>
      <rPr>
        <b/>
        <sz val="11"/>
        <color rgb="FF000000"/>
        <rFont val="Calibri"/>
        <charset val="134"/>
      </rPr>
      <t>390</t>
    </r>
    <r>
      <rPr>
        <b/>
        <sz val="11"/>
        <color rgb="FF000000"/>
        <rFont val="宋体"/>
        <charset val="134"/>
      </rPr>
      <t>号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周小姐</t>
    </r>
    <r>
      <rPr>
        <b/>
        <sz val="11"/>
        <color rgb="FF000000"/>
        <rFont val="Calibri"/>
        <charset val="134"/>
      </rPr>
      <t xml:space="preserve"> 15895992017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</si>
  <si>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</si>
  <si>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</si>
  <si>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</si>
  <si>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</si>
  <si>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</si>
  <si>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</si>
  <si>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</si>
  <si>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</si>
  <si>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</si>
  <si>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</si>
  <si>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</si>
  <si>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</si>
  <si>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</si>
  <si>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</si>
  <si>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</si>
  <si>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</si>
  <si>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</si>
  <si>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</si>
  <si>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</si>
  <si>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</si>
  <si>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</si>
  <si>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</si>
  <si>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</si>
  <si>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</si>
  <si>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</si>
  <si>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</si>
  <si>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</si>
  <si>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</si>
  <si>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 xml:space="preserve">P25090665                      </t>
  </si>
  <si>
    <t>CSSH11538755A</t>
  </si>
  <si>
    <t xml:space="preserve">ZRS95169      </t>
  </si>
  <si>
    <t>UX250606014 ZRS95169.DC</t>
  </si>
  <si>
    <t>棕底豹子印花</t>
  </si>
  <si>
    <t>XS</t>
  </si>
  <si>
    <t>S</t>
  </si>
  <si>
    <t>700*260*205</t>
  </si>
  <si>
    <t>M</t>
  </si>
  <si>
    <t>CSSH11538755</t>
  </si>
  <si>
    <t>L</t>
  </si>
  <si>
    <t>尺码条</t>
  </si>
  <si>
    <t>760*260*205</t>
  </si>
  <si>
    <t>XL</t>
  </si>
  <si>
    <t>700*160*185</t>
  </si>
  <si>
    <t>XXL</t>
  </si>
  <si>
    <t>箱</t>
  </si>
  <si>
    <t>1/45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</si>
  <si>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</si>
  <si>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</si>
  <si>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</si>
  <si>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</si>
  <si>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</si>
  <si>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</si>
  <si>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</si>
  <si>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</si>
  <si>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</si>
  <si>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</si>
  <si>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</si>
  <si>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</si>
  <si>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</si>
  <si>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</si>
  <si>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</si>
  <si>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</si>
  <si>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</si>
  <si>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</si>
  <si>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</si>
  <si>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</si>
  <si>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</si>
  <si>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</si>
  <si>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</si>
  <si>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</si>
  <si>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</si>
  <si>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</si>
  <si>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</si>
  <si>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</si>
  <si>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</si>
  <si>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</si>
  <si>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</si>
  <si>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</si>
  <si>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</si>
  <si>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</si>
  <si>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</si>
  <si>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</si>
  <si>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</si>
  <si>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</si>
  <si>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</si>
  <si>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</si>
  <si>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</si>
  <si>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</si>
  <si>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</si>
  <si>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</si>
  <si>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45箱</t>
  </si>
  <si>
    <t>2025.9.18</t>
  </si>
  <si>
    <t>1/100</t>
  </si>
  <si>
    <t>2/100</t>
  </si>
  <si>
    <t>3/100</t>
  </si>
  <si>
    <t>4/100</t>
  </si>
  <si>
    <t>5/100</t>
  </si>
  <si>
    <t>6/100</t>
  </si>
  <si>
    <t>7/100</t>
  </si>
  <si>
    <t>8/100</t>
  </si>
  <si>
    <t>9/100</t>
  </si>
  <si>
    <t>10/100</t>
  </si>
  <si>
    <t>11/100</t>
  </si>
  <si>
    <t>12/100</t>
  </si>
  <si>
    <t>13/100</t>
  </si>
  <si>
    <t>14/100</t>
  </si>
  <si>
    <t>15/100</t>
  </si>
  <si>
    <t>16/100</t>
  </si>
  <si>
    <t>17/100</t>
  </si>
  <si>
    <t>18/100</t>
  </si>
  <si>
    <t>19/100</t>
  </si>
  <si>
    <t>20/100</t>
  </si>
  <si>
    <t>21/100</t>
  </si>
  <si>
    <t>22/100</t>
  </si>
  <si>
    <t>23/100</t>
  </si>
  <si>
    <t>24/100</t>
  </si>
  <si>
    <t>25/100</t>
  </si>
  <si>
    <t>26/100</t>
  </si>
  <si>
    <t>27/100</t>
  </si>
  <si>
    <t>28/100</t>
  </si>
  <si>
    <t>29/100</t>
  </si>
  <si>
    <t>30/100</t>
  </si>
  <si>
    <t>31/100</t>
  </si>
  <si>
    <t>32/100</t>
  </si>
  <si>
    <t>33/100</t>
  </si>
  <si>
    <t>34/100</t>
  </si>
  <si>
    <t>35/100</t>
  </si>
  <si>
    <t>36/100</t>
  </si>
  <si>
    <t>37/100</t>
  </si>
  <si>
    <t>38/100</t>
  </si>
  <si>
    <t>39/100</t>
  </si>
  <si>
    <t>40/100</t>
  </si>
  <si>
    <t>41/100</t>
  </si>
  <si>
    <t>42/100</t>
  </si>
  <si>
    <t>43/100</t>
  </si>
  <si>
    <t>44/100</t>
  </si>
  <si>
    <t>45/100</t>
  </si>
  <si>
    <t>46/100</t>
  </si>
  <si>
    <t>47/100</t>
  </si>
  <si>
    <t>48/100</t>
  </si>
  <si>
    <t>49/100</t>
  </si>
  <si>
    <t>50/100</t>
  </si>
  <si>
    <t>51/100</t>
  </si>
  <si>
    <t>52/100</t>
  </si>
  <si>
    <t>53/100</t>
  </si>
  <si>
    <t>54/100</t>
  </si>
  <si>
    <t>55/100</t>
  </si>
  <si>
    <t>56/100</t>
  </si>
  <si>
    <t>57/100</t>
  </si>
  <si>
    <t>58/100</t>
  </si>
  <si>
    <t>59/100</t>
  </si>
  <si>
    <t>60/100</t>
  </si>
  <si>
    <t>61/100</t>
  </si>
  <si>
    <t>62/100</t>
  </si>
  <si>
    <t>63/100</t>
  </si>
  <si>
    <t>64/100</t>
  </si>
  <si>
    <t>65/100</t>
  </si>
  <si>
    <t>66/100</t>
  </si>
  <si>
    <t>67/100</t>
  </si>
  <si>
    <t>68/100</t>
  </si>
  <si>
    <t>69/100</t>
  </si>
  <si>
    <t>70/100</t>
  </si>
  <si>
    <t>71/100</t>
  </si>
  <si>
    <t>72/100</t>
  </si>
  <si>
    <t>73/100</t>
  </si>
  <si>
    <t>74/100</t>
  </si>
  <si>
    <t>75/100</t>
  </si>
  <si>
    <t>76/100</t>
  </si>
  <si>
    <t>77/100</t>
  </si>
  <si>
    <t>78/100</t>
  </si>
  <si>
    <t>79/100</t>
  </si>
  <si>
    <t>80/100</t>
  </si>
  <si>
    <t>81/100</t>
  </si>
  <si>
    <t>82/100</t>
  </si>
  <si>
    <t>83/100</t>
  </si>
  <si>
    <t>84/100</t>
  </si>
  <si>
    <t>85/100</t>
  </si>
  <si>
    <t>86/100</t>
  </si>
  <si>
    <t>87/100</t>
  </si>
  <si>
    <t>88/100</t>
  </si>
  <si>
    <t>89/100</t>
  </si>
  <si>
    <t>90/100</t>
  </si>
  <si>
    <t>91/100</t>
  </si>
  <si>
    <t>92/100</t>
  </si>
  <si>
    <t>93/100</t>
  </si>
  <si>
    <t>94/100</t>
  </si>
  <si>
    <t>95/100</t>
  </si>
  <si>
    <t>96/100</t>
  </si>
  <si>
    <t>97/100</t>
  </si>
  <si>
    <t>98/100</t>
  </si>
  <si>
    <t>99/100</t>
  </si>
  <si>
    <t>100/100</t>
  </si>
  <si>
    <t>100箱</t>
  </si>
  <si>
    <t>2025.9.20</t>
  </si>
  <si>
    <t>苏U6LS69</t>
  </si>
  <si>
    <t>备注</t>
  </si>
  <si>
    <t>P25090665</t>
  </si>
  <si>
    <t>1/102</t>
  </si>
  <si>
    <r>
      <rPr>
        <sz val="10"/>
        <color rgb="FF000000"/>
        <rFont val="宋体"/>
        <charset val="134"/>
      </rPr>
      <t>第</t>
    </r>
    <r>
      <rPr>
        <sz val="10"/>
        <color rgb="FF000000"/>
        <rFont val="Calibri"/>
        <charset val="134"/>
      </rPr>
      <t>1</t>
    </r>
    <r>
      <rPr>
        <sz val="10"/>
        <color rgb="FF000000"/>
        <rFont val="宋体"/>
        <charset val="134"/>
      </rPr>
      <t>板</t>
    </r>
  </si>
  <si>
    <t>2/102</t>
  </si>
  <si>
    <t>3/102</t>
  </si>
  <si>
    <t>4/102</t>
  </si>
  <si>
    <t>5/102</t>
  </si>
  <si>
    <t>6/102</t>
  </si>
  <si>
    <t>ZRS95169</t>
  </si>
  <si>
    <t>7/102</t>
  </si>
  <si>
    <t>8/102</t>
  </si>
  <si>
    <t>9/102</t>
  </si>
  <si>
    <t>10/102</t>
  </si>
  <si>
    <t>11/102</t>
  </si>
  <si>
    <t>12/102</t>
  </si>
  <si>
    <t>13/102</t>
  </si>
  <si>
    <t>14/102</t>
  </si>
  <si>
    <t>15/102</t>
  </si>
  <si>
    <t>16/102</t>
  </si>
  <si>
    <t>17/102</t>
  </si>
  <si>
    <t>18/102</t>
  </si>
  <si>
    <t>19/102</t>
  </si>
  <si>
    <t>20/102</t>
  </si>
  <si>
    <t>CSSH11538755C</t>
  </si>
  <si>
    <t>蓝底花朵印花</t>
  </si>
  <si>
    <t>21/102</t>
  </si>
  <si>
    <r>
      <rPr>
        <b/>
        <sz val="10"/>
        <color rgb="FF000000"/>
        <rFont val="宋体"/>
        <charset val="134"/>
      </rPr>
      <t>第</t>
    </r>
    <r>
      <rPr>
        <b/>
        <sz val="10"/>
        <color rgb="FF000000"/>
        <rFont val="Calibri"/>
        <charset val="134"/>
      </rPr>
      <t>2</t>
    </r>
    <r>
      <rPr>
        <b/>
        <sz val="10"/>
        <color rgb="FF000000"/>
        <rFont val="宋体"/>
        <charset val="134"/>
      </rPr>
      <t>板</t>
    </r>
  </si>
  <si>
    <t>22/102</t>
  </si>
  <si>
    <t>23/102</t>
  </si>
  <si>
    <t>24/102</t>
  </si>
  <si>
    <t>25/102</t>
  </si>
  <si>
    <t>26/102</t>
  </si>
  <si>
    <t>27/102</t>
  </si>
  <si>
    <t>28/102</t>
  </si>
  <si>
    <t>29/102</t>
  </si>
  <si>
    <t>30/102</t>
  </si>
  <si>
    <t>31/102</t>
  </si>
  <si>
    <t>32/102</t>
  </si>
  <si>
    <t>33/102</t>
  </si>
  <si>
    <t>34/102</t>
  </si>
  <si>
    <t>35/102</t>
  </si>
  <si>
    <t>36/102</t>
  </si>
  <si>
    <t>37/102</t>
  </si>
  <si>
    <t>38/102</t>
  </si>
  <si>
    <t>39/102</t>
  </si>
  <si>
    <t>40/102</t>
  </si>
  <si>
    <t>41/102</t>
  </si>
  <si>
    <t>42/102</t>
  </si>
  <si>
    <t>43/102</t>
  </si>
  <si>
    <t>44/102</t>
  </si>
  <si>
    <t>45/102</t>
  </si>
  <si>
    <t>46/102</t>
  </si>
  <si>
    <t>47/102</t>
  </si>
  <si>
    <t>48/102</t>
  </si>
  <si>
    <t>49/102</t>
  </si>
  <si>
    <r>
      <rPr>
        <b/>
        <sz val="10"/>
        <color rgb="FF000000"/>
        <rFont val="宋体"/>
        <charset val="134"/>
      </rPr>
      <t>第</t>
    </r>
    <r>
      <rPr>
        <b/>
        <sz val="10"/>
        <color rgb="FF000000"/>
        <rFont val="Calibri"/>
        <charset val="134"/>
      </rPr>
      <t>3</t>
    </r>
    <r>
      <rPr>
        <b/>
        <sz val="10"/>
        <color rgb="FF000000"/>
        <rFont val="宋体"/>
        <charset val="134"/>
      </rPr>
      <t>板</t>
    </r>
  </si>
  <si>
    <t>50/102</t>
  </si>
  <si>
    <t>51/102</t>
  </si>
  <si>
    <t>52/102</t>
  </si>
  <si>
    <t>53/102</t>
  </si>
  <si>
    <t>54/102</t>
  </si>
  <si>
    <t>55/102</t>
  </si>
  <si>
    <t>56/102</t>
  </si>
  <si>
    <t>57/102</t>
  </si>
  <si>
    <t>58/102</t>
  </si>
  <si>
    <t>59/102</t>
  </si>
  <si>
    <t>60/102</t>
  </si>
  <si>
    <t>61/102</t>
  </si>
  <si>
    <t>62/102</t>
  </si>
  <si>
    <t>63/102</t>
  </si>
  <si>
    <t>64/102</t>
  </si>
  <si>
    <t>65/102</t>
  </si>
  <si>
    <t>66/102</t>
  </si>
  <si>
    <t>67/102</t>
  </si>
  <si>
    <t>68/102</t>
  </si>
  <si>
    <t>69/102</t>
  </si>
  <si>
    <t>70/102</t>
  </si>
  <si>
    <t>71/102</t>
  </si>
  <si>
    <t>72/102</t>
  </si>
  <si>
    <t>73/102</t>
  </si>
  <si>
    <t>74/102</t>
  </si>
  <si>
    <t>75/102</t>
  </si>
  <si>
    <t>76/102</t>
  </si>
  <si>
    <t>77/102</t>
  </si>
  <si>
    <r>
      <rPr>
        <b/>
        <sz val="10"/>
        <color rgb="FF000000"/>
        <rFont val="宋体"/>
        <charset val="134"/>
      </rPr>
      <t>第</t>
    </r>
    <r>
      <rPr>
        <b/>
        <sz val="10"/>
        <color rgb="FF000000"/>
        <rFont val="Calibri"/>
        <charset val="134"/>
      </rPr>
      <t>4</t>
    </r>
    <r>
      <rPr>
        <b/>
        <sz val="10"/>
        <color rgb="FF000000"/>
        <rFont val="宋体"/>
        <charset val="134"/>
      </rPr>
      <t>板</t>
    </r>
  </si>
  <si>
    <t>78/102</t>
  </si>
  <si>
    <t>79/102</t>
  </si>
  <si>
    <t>80/102</t>
  </si>
  <si>
    <t>81/102</t>
  </si>
  <si>
    <t>82/102</t>
  </si>
  <si>
    <t>83/102</t>
  </si>
  <si>
    <t>84/102</t>
  </si>
  <si>
    <t>85/102</t>
  </si>
  <si>
    <t>86/102</t>
  </si>
  <si>
    <t>87/102</t>
  </si>
  <si>
    <t>88/102</t>
  </si>
  <si>
    <t>89/102</t>
  </si>
  <si>
    <t>90/102</t>
  </si>
  <si>
    <t>91/102</t>
  </si>
  <si>
    <t>92/102</t>
  </si>
  <si>
    <t>93/102</t>
  </si>
  <si>
    <t>94/102</t>
  </si>
  <si>
    <t>95/102</t>
  </si>
  <si>
    <t>96/102</t>
  </si>
  <si>
    <t>97/102</t>
  </si>
  <si>
    <t>98/102</t>
  </si>
  <si>
    <t>99/102</t>
  </si>
  <si>
    <t>100/102</t>
  </si>
  <si>
    <t>101/102</t>
  </si>
  <si>
    <t>102/102</t>
  </si>
  <si>
    <t>102箱</t>
  </si>
  <si>
    <t>2025.9.23</t>
  </si>
  <si>
    <t>1/214</t>
  </si>
  <si>
    <t>第一板</t>
  </si>
  <si>
    <t>2/214</t>
  </si>
  <si>
    <t>3/214</t>
  </si>
  <si>
    <t>4/214</t>
  </si>
  <si>
    <t>5/214</t>
  </si>
  <si>
    <t>6/214</t>
  </si>
  <si>
    <t>7/214</t>
  </si>
  <si>
    <t>8/214</t>
  </si>
  <si>
    <t>9/214</t>
  </si>
  <si>
    <t>10/214</t>
  </si>
  <si>
    <t>11/214</t>
  </si>
  <si>
    <t>12/214</t>
  </si>
  <si>
    <t>13/214</t>
  </si>
  <si>
    <t>14/214</t>
  </si>
  <si>
    <t>15/214</t>
  </si>
  <si>
    <t>16/214</t>
  </si>
  <si>
    <t>17/214</t>
  </si>
  <si>
    <t>18/214</t>
  </si>
  <si>
    <t>19/214</t>
  </si>
  <si>
    <t>20/214</t>
  </si>
  <si>
    <t>21/214</t>
  </si>
  <si>
    <t>22/214</t>
  </si>
  <si>
    <t>23/214</t>
  </si>
  <si>
    <t>24/214</t>
  </si>
  <si>
    <t>25/214</t>
  </si>
  <si>
    <t>26/214</t>
  </si>
  <si>
    <t>27/214</t>
  </si>
  <si>
    <t>28/214</t>
  </si>
  <si>
    <t>29/214</t>
  </si>
  <si>
    <t>第二板</t>
  </si>
  <si>
    <t>30/214</t>
  </si>
  <si>
    <t>31/214</t>
  </si>
  <si>
    <t>32/214</t>
  </si>
  <si>
    <t>33/214</t>
  </si>
  <si>
    <t>34/214</t>
  </si>
  <si>
    <t>35/214</t>
  </si>
  <si>
    <t>36/214</t>
  </si>
  <si>
    <t>37/214</t>
  </si>
  <si>
    <t>38/214</t>
  </si>
  <si>
    <t>39/214</t>
  </si>
  <si>
    <t>40/214</t>
  </si>
  <si>
    <t>41/214</t>
  </si>
  <si>
    <t>42/214</t>
  </si>
  <si>
    <t>43/214</t>
  </si>
  <si>
    <t>44/214</t>
  </si>
  <si>
    <t>45/214</t>
  </si>
  <si>
    <t>46/214</t>
  </si>
  <si>
    <t>47/214</t>
  </si>
  <si>
    <t>48/214</t>
  </si>
  <si>
    <t>49/214</t>
  </si>
  <si>
    <t>50/214</t>
  </si>
  <si>
    <t>51/214</t>
  </si>
  <si>
    <t>52/214</t>
  </si>
  <si>
    <t>53/214</t>
  </si>
  <si>
    <t>54/214</t>
  </si>
  <si>
    <t>55/214</t>
  </si>
  <si>
    <t>56/214</t>
  </si>
  <si>
    <t>57/214</t>
  </si>
  <si>
    <t>第三板</t>
  </si>
  <si>
    <t>58/214</t>
  </si>
  <si>
    <t>59/214</t>
  </si>
  <si>
    <t>60/214</t>
  </si>
  <si>
    <t>61/214</t>
  </si>
  <si>
    <t>62/214</t>
  </si>
  <si>
    <t>63/214</t>
  </si>
  <si>
    <t>64/214</t>
  </si>
  <si>
    <t>65/214</t>
  </si>
  <si>
    <t>CSSH11538755B</t>
  </si>
  <si>
    <t>粉条纹柠檬印花</t>
  </si>
  <si>
    <t>66/214</t>
  </si>
  <si>
    <t>67/214</t>
  </si>
  <si>
    <t>68/214</t>
  </si>
  <si>
    <t>69/214</t>
  </si>
  <si>
    <t>70/214</t>
  </si>
  <si>
    <t>71/214</t>
  </si>
  <si>
    <t>72/214</t>
  </si>
  <si>
    <t>73/214</t>
  </si>
  <si>
    <t>74/214</t>
  </si>
  <si>
    <t>75/214</t>
  </si>
  <si>
    <t>76/214</t>
  </si>
  <si>
    <t>77/214</t>
  </si>
  <si>
    <t>78/214</t>
  </si>
  <si>
    <t>79/214</t>
  </si>
  <si>
    <t>80/214</t>
  </si>
  <si>
    <t>81/214</t>
  </si>
  <si>
    <t>82/214</t>
  </si>
  <si>
    <t>83/214</t>
  </si>
  <si>
    <t>第四板</t>
  </si>
  <si>
    <t>84/214</t>
  </si>
  <si>
    <t>85/214</t>
  </si>
  <si>
    <t>86/214</t>
  </si>
  <si>
    <t>87/214</t>
  </si>
  <si>
    <t>88/214</t>
  </si>
  <si>
    <t>89/214</t>
  </si>
  <si>
    <t>90/214</t>
  </si>
  <si>
    <t>91/214</t>
  </si>
  <si>
    <t>92/214</t>
  </si>
  <si>
    <t>93/214</t>
  </si>
  <si>
    <t>94/214</t>
  </si>
  <si>
    <t>95/214</t>
  </si>
  <si>
    <t>96/214</t>
  </si>
  <si>
    <t>97/214</t>
  </si>
  <si>
    <t>98/214</t>
  </si>
  <si>
    <t>99/214</t>
  </si>
  <si>
    <t>100/214</t>
  </si>
  <si>
    <t>101/214</t>
  </si>
  <si>
    <t>102/214</t>
  </si>
  <si>
    <t>103/214</t>
  </si>
  <si>
    <t>104/214</t>
  </si>
  <si>
    <t>105/214</t>
  </si>
  <si>
    <t>106/214</t>
  </si>
  <si>
    <t>107/214</t>
  </si>
  <si>
    <t>108/214</t>
  </si>
  <si>
    <t>109/214</t>
  </si>
  <si>
    <t>第五板</t>
  </si>
  <si>
    <t>110/214</t>
  </si>
  <si>
    <t>111/214</t>
  </si>
  <si>
    <t>112/214</t>
  </si>
  <si>
    <t>113/214</t>
  </si>
  <si>
    <t>114/214</t>
  </si>
  <si>
    <t>115/214</t>
  </si>
  <si>
    <t>116/214</t>
  </si>
  <si>
    <t>117/214</t>
  </si>
  <si>
    <t>118/214</t>
  </si>
  <si>
    <t>119/214</t>
  </si>
  <si>
    <t>120/214</t>
  </si>
  <si>
    <t>121/214</t>
  </si>
  <si>
    <t>122/214</t>
  </si>
  <si>
    <t>123/214</t>
  </si>
  <si>
    <t>124/214</t>
  </si>
  <si>
    <t>125/214</t>
  </si>
  <si>
    <t>126/214</t>
  </si>
  <si>
    <t>127/214</t>
  </si>
  <si>
    <t>128/214</t>
  </si>
  <si>
    <t>129/214</t>
  </si>
  <si>
    <t>130/214</t>
  </si>
  <si>
    <t>131/214</t>
  </si>
  <si>
    <t>132/214</t>
  </si>
  <si>
    <t>133/214</t>
  </si>
  <si>
    <t>134/214</t>
  </si>
  <si>
    <t>135/214</t>
  </si>
  <si>
    <t>第六板</t>
  </si>
  <si>
    <t>136/214</t>
  </si>
  <si>
    <t>137/214</t>
  </si>
  <si>
    <t>138/214</t>
  </si>
  <si>
    <t>139/214</t>
  </si>
  <si>
    <t>140/214</t>
  </si>
  <si>
    <t>141/214</t>
  </si>
  <si>
    <t>142/214</t>
  </si>
  <si>
    <t>143/214</t>
  </si>
  <si>
    <t>144/214</t>
  </si>
  <si>
    <t>145/214</t>
  </si>
  <si>
    <t>146/214</t>
  </si>
  <si>
    <t>147/214</t>
  </si>
  <si>
    <t>148/214</t>
  </si>
  <si>
    <t>149/214</t>
  </si>
  <si>
    <t>150/214</t>
  </si>
  <si>
    <t>151/214</t>
  </si>
  <si>
    <t>152/214</t>
  </si>
  <si>
    <t>153/214</t>
  </si>
  <si>
    <t>154/214</t>
  </si>
  <si>
    <t>155/214</t>
  </si>
  <si>
    <t>156/214</t>
  </si>
  <si>
    <t>157/214</t>
  </si>
  <si>
    <t>158/214</t>
  </si>
  <si>
    <t>159/214</t>
  </si>
  <si>
    <t>160/214</t>
  </si>
  <si>
    <t>161/214</t>
  </si>
  <si>
    <t>第七板</t>
  </si>
  <si>
    <t>162/214</t>
  </si>
  <si>
    <t>163/214</t>
  </si>
  <si>
    <t>164/214</t>
  </si>
  <si>
    <t>165/214</t>
  </si>
  <si>
    <t>166/214</t>
  </si>
  <si>
    <t>167/214</t>
  </si>
  <si>
    <t>168/214</t>
  </si>
  <si>
    <t>169/214</t>
  </si>
  <si>
    <t>170/214</t>
  </si>
  <si>
    <t>171/214</t>
  </si>
  <si>
    <t>172/214</t>
  </si>
  <si>
    <t>173/214</t>
  </si>
  <si>
    <t>174/214</t>
  </si>
  <si>
    <t>175/214</t>
  </si>
  <si>
    <t>176/214</t>
  </si>
  <si>
    <t>177/214</t>
  </si>
  <si>
    <t>178/214</t>
  </si>
  <si>
    <t>179/214</t>
  </si>
  <si>
    <t>180/214</t>
  </si>
  <si>
    <t>181/214</t>
  </si>
  <si>
    <t>182/214</t>
  </si>
  <si>
    <t>183/214</t>
  </si>
  <si>
    <t>184/214</t>
  </si>
  <si>
    <t>185/214</t>
  </si>
  <si>
    <t>186/214</t>
  </si>
  <si>
    <t>187/214</t>
  </si>
  <si>
    <t>第八板</t>
  </si>
  <si>
    <t>188/214</t>
  </si>
  <si>
    <t>189/214</t>
  </si>
  <si>
    <t>190/214</t>
  </si>
  <si>
    <t>191/214</t>
  </si>
  <si>
    <t>192/214</t>
  </si>
  <si>
    <t>193/214</t>
  </si>
  <si>
    <t>194/214</t>
  </si>
  <si>
    <t>195/214</t>
  </si>
  <si>
    <t>196/214</t>
  </si>
  <si>
    <t>197/214</t>
  </si>
  <si>
    <t>198/214</t>
  </si>
  <si>
    <t>199/214</t>
  </si>
  <si>
    <t>200/214</t>
  </si>
  <si>
    <t>201/214</t>
  </si>
  <si>
    <t>202/214</t>
  </si>
  <si>
    <t>203/214</t>
  </si>
  <si>
    <t>204/214</t>
  </si>
  <si>
    <t>205/214</t>
  </si>
  <si>
    <t>206/214</t>
  </si>
  <si>
    <t>207/214</t>
  </si>
  <si>
    <t>208/214</t>
  </si>
  <si>
    <t>209/214</t>
  </si>
  <si>
    <t>210/214</t>
  </si>
  <si>
    <t>211/214</t>
  </si>
  <si>
    <t>212/214</t>
  </si>
  <si>
    <t>213/214</t>
  </si>
  <si>
    <t>214/214</t>
  </si>
  <si>
    <t>214箱</t>
  </si>
  <si>
    <t>CSSH11538755D备用</t>
  </si>
  <si>
    <t>1/3</t>
  </si>
  <si>
    <t>2/3</t>
  </si>
  <si>
    <t>3/3</t>
  </si>
  <si>
    <t>3箱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</si>
</sst>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_ "/>
    <numFmt numFmtId="180" formatCode="yyyy\-mm\-dd"/>
    <numFmt numFmtId="181" formatCode="0_ "/>
  </numFmts>
  <fonts count="48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ajor"/>
    </font>
    <font>
      <b/>
      <sz val="11"/>
      <color rgb="FF000000"/>
      <name val="Calibri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b/>
      <sz val="10"/>
      <color rgb="FFFF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18" applyNumberFormat="0" applyAlignment="0" applyProtection="0">
      <alignment vertical="center"/>
    </xf>
    <xf numFmtId="0" fontId="40" fillId="13" borderId="14" applyNumberFormat="0" applyAlignment="0" applyProtection="0">
      <alignment vertical="center"/>
    </xf>
    <xf numFmtId="0" fontId="41" fillId="14" borderId="19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0" borderId="0"/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46" fillId="0" borderId="0"/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0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80" fontId="11" fillId="0" borderId="3" xfId="52" applyNumberFormat="1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0" fontId="12" fillId="0" borderId="3" xfId="52" applyFont="1" applyFill="1" applyBorder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52" applyFont="1" applyFill="1" applyBorder="1" applyAlignment="1">
      <alignment horizontal="center" vertical="center" wrapText="1"/>
    </xf>
    <xf numFmtId="15" fontId="13" fillId="0" borderId="4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178" fontId="13" fillId="0" borderId="4" xfId="52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52" applyFont="1" applyFill="1" applyBorder="1" applyAlignment="1">
      <alignment horizontal="center" vertical="center" wrapText="1"/>
    </xf>
    <xf numFmtId="15" fontId="13" fillId="0" borderId="5" xfId="52" applyNumberFormat="1" applyFont="1" applyFill="1" applyBorder="1" applyAlignment="1">
      <alignment horizontal="center" vertical="center" wrapText="1"/>
    </xf>
    <xf numFmtId="49" fontId="13" fillId="0" borderId="5" xfId="52" applyNumberFormat="1" applyFont="1" applyFill="1" applyBorder="1" applyAlignment="1">
      <alignment horizontal="center" vertical="center" wrapText="1"/>
    </xf>
    <xf numFmtId="178" fontId="13" fillId="0" borderId="5" xfId="52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52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52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52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181" fontId="13" fillId="0" borderId="3" xfId="0" applyNumberFormat="1" applyFont="1" applyFill="1" applyBorder="1" applyAlignment="1">
      <alignment vertical="center"/>
    </xf>
    <xf numFmtId="0" fontId="13" fillId="0" borderId="3" xfId="52" applyFont="1" applyFill="1" applyBorder="1" applyAlignment="1">
      <alignment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4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8" fontId="11" fillId="0" borderId="7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179" fontId="15" fillId="0" borderId="8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8" fontId="15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7" fontId="17" fillId="2" borderId="4" xfId="52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179" fontId="15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58" fontId="13" fillId="2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179" fontId="15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9" fontId="15" fillId="0" borderId="1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78" fontId="20" fillId="0" borderId="4" xfId="52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2" borderId="4" xfId="52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181" fontId="18" fillId="2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 wrapText="1"/>
    </xf>
    <xf numFmtId="0" fontId="17" fillId="2" borderId="5" xfId="52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181" fontId="18" fillId="2" borderId="5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181" fontId="18" fillId="2" borderId="3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178" fontId="18" fillId="0" borderId="4" xfId="52" applyNumberFormat="1" applyFont="1" applyFill="1" applyBorder="1" applyAlignment="1">
      <alignment horizontal="center" vertical="center" wrapText="1"/>
    </xf>
    <xf numFmtId="49" fontId="17" fillId="0" borderId="4" xfId="52" applyNumberFormat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 wrapText="1"/>
    </xf>
    <xf numFmtId="0" fontId="24" fillId="0" borderId="4" xfId="52" applyFont="1" applyFill="1" applyBorder="1" applyAlignment="1">
      <alignment vertical="center" wrapText="1"/>
    </xf>
    <xf numFmtId="0" fontId="25" fillId="0" borderId="3" xfId="0" applyFont="1" applyFill="1" applyBorder="1" applyAlignment="1">
      <alignment vertical="center"/>
    </xf>
    <xf numFmtId="181" fontId="25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 wrapText="1"/>
    </xf>
    <xf numFmtId="0" fontId="24" fillId="0" borderId="3" xfId="52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79" fontId="15" fillId="0" borderId="12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9" fontId="15" fillId="0" borderId="13" xfId="0" applyNumberFormat="1" applyFont="1" applyBorder="1" applyAlignment="1">
      <alignment horizontal="center" vertical="center" wrapText="1"/>
    </xf>
    <xf numFmtId="177" fontId="24" fillId="0" borderId="3" xfId="52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81" fontId="18" fillId="2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17" fillId="0" borderId="3" xfId="52" applyNumberFormat="1" applyFont="1" applyFill="1" applyBorder="1" applyAlignment="1">
      <alignment horizontal="center" vertical="center" wrapText="1"/>
    </xf>
    <xf numFmtId="0" fontId="24" fillId="0" borderId="3" xfId="52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 wrapText="1"/>
    </xf>
    <xf numFmtId="0" fontId="17" fillId="0" borderId="4" xfId="52" applyFont="1" applyFill="1" applyBorder="1" applyAlignment="1">
      <alignment horizontal="center" vertical="center" wrapText="1"/>
    </xf>
    <xf numFmtId="176" fontId="20" fillId="0" borderId="5" xfId="0" applyNumberFormat="1" applyFont="1" applyBorder="1" applyAlignment="1">
      <alignment horizontal="center" vertical="center" wrapText="1"/>
    </xf>
    <xf numFmtId="0" fontId="17" fillId="0" borderId="5" xfId="52" applyFont="1" applyFill="1" applyBorder="1" applyAlignment="1">
      <alignment horizontal="center" vertical="center" wrapText="1"/>
    </xf>
    <xf numFmtId="181" fontId="18" fillId="2" borderId="5" xfId="0" applyNumberFormat="1" applyFont="1" applyFill="1" applyBorder="1" applyAlignment="1">
      <alignment vertical="center"/>
    </xf>
    <xf numFmtId="181" fontId="18" fillId="2" borderId="6" xfId="0" applyNumberFormat="1" applyFont="1" applyFill="1" applyBorder="1" applyAlignment="1">
      <alignment vertical="center"/>
    </xf>
    <xf numFmtId="181" fontId="18" fillId="2" borderId="3" xfId="0" applyNumberFormat="1" applyFont="1" applyFill="1" applyBorder="1" applyAlignment="1">
      <alignment vertical="center"/>
    </xf>
    <xf numFmtId="49" fontId="12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177" fontId="17" fillId="2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58" fontId="13" fillId="2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161925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161925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38100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"/>
  <sheetViews>
    <sheetView topLeftCell="A22" workbookViewId="0">
      <selection activeCell="F26" sqref="F26:F37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4" customWidth="1"/>
    <col min="9" max="9" width="8.26666666666667" style="1" customWidth="1"/>
    <col min="10" max="10" width="8.5" style="1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9.75" style="1" customWidth="1"/>
    <col min="15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3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3" t="s">
        <v>4</v>
      </c>
      <c r="F4" s="14"/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4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</row>
    <row r="7" s="2" customFormat="1" ht="32.25" customHeight="1" spans="1:14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</row>
    <row r="8" s="2" customFormat="1" customHeight="1" spans="1:14">
      <c r="A8" s="142" t="s">
        <v>34</v>
      </c>
      <c r="B8" s="143" t="s">
        <v>35</v>
      </c>
      <c r="C8" s="143" t="s">
        <v>36</v>
      </c>
      <c r="D8" s="143" t="s">
        <v>37</v>
      </c>
      <c r="E8" s="143" t="s">
        <v>38</v>
      </c>
      <c r="F8" s="143" t="s">
        <v>39</v>
      </c>
      <c r="G8" s="143">
        <v>10750</v>
      </c>
      <c r="H8" s="82"/>
      <c r="I8" s="109">
        <v>2000</v>
      </c>
      <c r="J8" s="149"/>
      <c r="K8" s="150"/>
      <c r="L8" s="150"/>
      <c r="M8" s="151"/>
      <c r="N8" s="57"/>
    </row>
    <row r="9" s="2" customFormat="1" customHeight="1" spans="1:14">
      <c r="A9" s="144"/>
      <c r="B9" s="145"/>
      <c r="C9" s="145"/>
      <c r="D9" s="145"/>
      <c r="E9" s="145"/>
      <c r="F9" s="145"/>
      <c r="G9" s="145"/>
      <c r="H9" s="82"/>
      <c r="I9" s="109">
        <v>2000</v>
      </c>
      <c r="J9" s="149"/>
      <c r="K9" s="150"/>
      <c r="L9" s="150"/>
      <c r="M9" s="151"/>
      <c r="N9" s="57"/>
    </row>
    <row r="10" s="2" customFormat="1" customHeight="1" spans="1:14">
      <c r="A10" s="144"/>
      <c r="B10" s="145"/>
      <c r="C10" s="145"/>
      <c r="D10" s="145"/>
      <c r="E10" s="145"/>
      <c r="F10" s="145"/>
      <c r="G10" s="145"/>
      <c r="H10" s="82"/>
      <c r="I10" s="109">
        <v>2000</v>
      </c>
      <c r="J10" s="149"/>
      <c r="K10" s="150"/>
      <c r="L10" s="150"/>
      <c r="M10" s="151"/>
      <c r="N10" s="57"/>
    </row>
    <row r="11" s="2" customFormat="1" customHeight="1" spans="1:14">
      <c r="A11" s="144"/>
      <c r="B11" s="145"/>
      <c r="C11" s="145"/>
      <c r="D11" s="145"/>
      <c r="E11" s="145"/>
      <c r="F11" s="145"/>
      <c r="G11" s="145"/>
      <c r="H11" s="82"/>
      <c r="I11" s="109">
        <v>2000</v>
      </c>
      <c r="J11" s="149"/>
      <c r="K11" s="150"/>
      <c r="L11" s="150"/>
      <c r="M11" s="151"/>
      <c r="N11" s="57"/>
    </row>
    <row r="12" s="2" customFormat="1" customHeight="1" spans="1:14">
      <c r="A12" s="144"/>
      <c r="B12" s="145"/>
      <c r="C12" s="145"/>
      <c r="D12" s="145"/>
      <c r="E12" s="145"/>
      <c r="F12" s="145"/>
      <c r="G12" s="145"/>
      <c r="H12" s="82"/>
      <c r="I12" s="109">
        <v>2000</v>
      </c>
      <c r="J12" s="149"/>
      <c r="K12" s="150"/>
      <c r="L12" s="150"/>
      <c r="M12" s="151"/>
      <c r="N12" s="57"/>
    </row>
    <row r="13" s="2" customFormat="1" customHeight="1" spans="1:14">
      <c r="A13" s="144"/>
      <c r="B13" s="145"/>
      <c r="C13" s="145"/>
      <c r="D13" s="145"/>
      <c r="E13" s="145"/>
      <c r="F13" s="145"/>
      <c r="G13" s="145"/>
      <c r="H13" s="82">
        <v>100</v>
      </c>
      <c r="I13" s="105">
        <v>850</v>
      </c>
      <c r="J13" s="149"/>
      <c r="K13" s="150"/>
      <c r="L13" s="150"/>
      <c r="M13" s="151"/>
      <c r="N13" s="57"/>
    </row>
    <row r="14" s="2" customFormat="1" customHeight="1" spans="1:14">
      <c r="A14" s="85" t="s">
        <v>34</v>
      </c>
      <c r="B14" s="86" t="s">
        <v>35</v>
      </c>
      <c r="C14" s="85" t="s">
        <v>36</v>
      </c>
      <c r="D14" s="87" t="s">
        <v>37</v>
      </c>
      <c r="E14" s="88" t="s">
        <v>38</v>
      </c>
      <c r="F14" s="89" t="s">
        <v>40</v>
      </c>
      <c r="G14" s="90">
        <v>167750</v>
      </c>
      <c r="H14" s="91"/>
      <c r="I14" s="109">
        <v>2000</v>
      </c>
      <c r="J14" s="109"/>
      <c r="K14" s="62"/>
      <c r="L14" s="62"/>
      <c r="M14" s="63" t="s">
        <v>41</v>
      </c>
      <c r="N14" s="57"/>
    </row>
    <row r="15" s="2" customFormat="1" customHeight="1" spans="1:14">
      <c r="A15" s="92"/>
      <c r="B15" s="93"/>
      <c r="C15" s="92"/>
      <c r="D15" s="94"/>
      <c r="E15" s="95"/>
      <c r="F15" s="96"/>
      <c r="G15" s="97"/>
      <c r="H15" s="91"/>
      <c r="I15" s="109">
        <v>2000</v>
      </c>
      <c r="J15" s="109"/>
      <c r="K15" s="62"/>
      <c r="L15" s="62"/>
      <c r="M15" s="63" t="s">
        <v>41</v>
      </c>
      <c r="N15" s="57"/>
    </row>
    <row r="16" s="2" customFormat="1" customHeight="1" spans="1:14">
      <c r="A16" s="92"/>
      <c r="B16" s="93"/>
      <c r="C16" s="92"/>
      <c r="D16" s="94"/>
      <c r="E16" s="95"/>
      <c r="F16" s="96"/>
      <c r="G16" s="97"/>
      <c r="H16" s="91"/>
      <c r="I16" s="109">
        <v>2000</v>
      </c>
      <c r="J16" s="109"/>
      <c r="K16" s="62"/>
      <c r="L16" s="62"/>
      <c r="M16" s="63" t="s">
        <v>41</v>
      </c>
      <c r="N16" s="57"/>
    </row>
    <row r="17" s="2" customFormat="1" customHeight="1" spans="1:14">
      <c r="A17" s="92"/>
      <c r="B17" s="93"/>
      <c r="C17" s="92"/>
      <c r="D17" s="94"/>
      <c r="E17" s="95"/>
      <c r="F17" s="96"/>
      <c r="G17" s="97"/>
      <c r="H17" s="91"/>
      <c r="I17" s="109">
        <v>2000</v>
      </c>
      <c r="J17" s="109"/>
      <c r="K17" s="62"/>
      <c r="L17" s="62"/>
      <c r="M17" s="63" t="s">
        <v>41</v>
      </c>
      <c r="N17" s="57"/>
    </row>
    <row r="18" s="2" customFormat="1" customHeight="1" spans="1:14">
      <c r="A18" s="92"/>
      <c r="B18" s="93"/>
      <c r="C18" s="92"/>
      <c r="D18" s="94"/>
      <c r="E18" s="95"/>
      <c r="F18" s="96"/>
      <c r="G18" s="97"/>
      <c r="H18" s="91"/>
      <c r="I18" s="109">
        <v>2000</v>
      </c>
      <c r="J18" s="109"/>
      <c r="K18" s="62"/>
      <c r="L18" s="62"/>
      <c r="M18" s="63" t="s">
        <v>41</v>
      </c>
      <c r="N18" s="57"/>
    </row>
    <row r="19" s="2" customFormat="1" customHeight="1" spans="1:14">
      <c r="A19" s="92"/>
      <c r="B19" s="93"/>
      <c r="C19" s="92"/>
      <c r="D19" s="94"/>
      <c r="E19" s="95"/>
      <c r="F19" s="96"/>
      <c r="G19" s="97"/>
      <c r="H19" s="91"/>
      <c r="I19" s="109">
        <v>2000</v>
      </c>
      <c r="J19" s="109"/>
      <c r="K19" s="62"/>
      <c r="L19" s="62"/>
      <c r="M19" s="63" t="s">
        <v>41</v>
      </c>
      <c r="N19" s="57"/>
    </row>
    <row r="20" s="2" customFormat="1" customHeight="1" spans="1:14">
      <c r="A20" s="92"/>
      <c r="B20" s="93"/>
      <c r="C20" s="92"/>
      <c r="D20" s="94"/>
      <c r="E20" s="95"/>
      <c r="F20" s="96"/>
      <c r="G20" s="97"/>
      <c r="H20" s="91"/>
      <c r="I20" s="109">
        <v>2000</v>
      </c>
      <c r="J20" s="109"/>
      <c r="K20" s="62"/>
      <c r="L20" s="62"/>
      <c r="M20" s="63" t="s">
        <v>41</v>
      </c>
      <c r="N20" s="57"/>
    </row>
    <row r="21" s="2" customFormat="1" customHeight="1" spans="1:14">
      <c r="A21" s="92"/>
      <c r="B21" s="93"/>
      <c r="C21" s="92"/>
      <c r="D21" s="94"/>
      <c r="E21" s="95"/>
      <c r="F21" s="96"/>
      <c r="G21" s="97"/>
      <c r="H21" s="91"/>
      <c r="I21" s="109">
        <v>2000</v>
      </c>
      <c r="J21" s="109"/>
      <c r="K21" s="62"/>
      <c r="L21" s="62"/>
      <c r="M21" s="63" t="s">
        <v>41</v>
      </c>
      <c r="N21" s="57"/>
    </row>
    <row r="22" s="2" customFormat="1" customHeight="1" spans="1:14">
      <c r="A22" s="92"/>
      <c r="B22" s="93"/>
      <c r="C22" s="92"/>
      <c r="D22" s="94"/>
      <c r="E22" s="95"/>
      <c r="F22" s="96"/>
      <c r="G22" s="97"/>
      <c r="H22" s="91"/>
      <c r="I22" s="109">
        <v>2000</v>
      </c>
      <c r="J22" s="109"/>
      <c r="K22" s="62"/>
      <c r="L22" s="62"/>
      <c r="M22" s="63" t="s">
        <v>41</v>
      </c>
      <c r="N22" s="57"/>
    </row>
    <row r="23" s="2" customFormat="1" customHeight="1" spans="1:14">
      <c r="A23" s="92"/>
      <c r="B23" s="93"/>
      <c r="C23" s="92"/>
      <c r="D23" s="94"/>
      <c r="E23" s="95"/>
      <c r="F23" s="96"/>
      <c r="G23" s="97"/>
      <c r="H23" s="91"/>
      <c r="I23" s="109">
        <v>2000</v>
      </c>
      <c r="J23" s="109"/>
      <c r="K23" s="62"/>
      <c r="L23" s="62"/>
      <c r="M23" s="63" t="s">
        <v>41</v>
      </c>
      <c r="N23" s="57"/>
    </row>
    <row r="24" s="2" customFormat="1" customHeight="1" spans="1:14">
      <c r="A24" s="92"/>
      <c r="B24" s="93"/>
      <c r="C24" s="92"/>
      <c r="D24" s="94"/>
      <c r="E24" s="95"/>
      <c r="F24" s="96"/>
      <c r="G24" s="97"/>
      <c r="H24" s="91"/>
      <c r="I24" s="109">
        <v>2000</v>
      </c>
      <c r="J24" s="109"/>
      <c r="K24" s="62"/>
      <c r="L24" s="62"/>
      <c r="M24" s="63" t="s">
        <v>41</v>
      </c>
      <c r="N24" s="57"/>
    </row>
    <row r="25" s="2" customFormat="1" customHeight="1" spans="1:14">
      <c r="A25" s="92"/>
      <c r="B25" s="93"/>
      <c r="C25" s="92"/>
      <c r="D25" s="94"/>
      <c r="E25" s="95"/>
      <c r="F25" s="96"/>
      <c r="G25" s="97"/>
      <c r="H25" s="91">
        <v>50</v>
      </c>
      <c r="I25" s="109">
        <v>742</v>
      </c>
      <c r="J25" s="109"/>
      <c r="K25" s="62"/>
      <c r="L25" s="62"/>
      <c r="M25" s="63" t="s">
        <v>41</v>
      </c>
      <c r="N25" s="57"/>
    </row>
    <row r="26" s="2" customFormat="1" customHeight="1" spans="1:14">
      <c r="A26" s="85"/>
      <c r="B26" s="86"/>
      <c r="C26" s="85"/>
      <c r="D26" s="87"/>
      <c r="E26" s="88"/>
      <c r="F26" s="89" t="s">
        <v>42</v>
      </c>
      <c r="G26" s="90"/>
      <c r="H26" s="91"/>
      <c r="I26" s="109">
        <v>2000</v>
      </c>
      <c r="J26" s="109"/>
      <c r="K26" s="62"/>
      <c r="L26" s="62"/>
      <c r="M26" s="63" t="s">
        <v>41</v>
      </c>
      <c r="N26" s="57"/>
    </row>
    <row r="27" s="2" customFormat="1" customHeight="1" spans="1:14">
      <c r="A27" s="92"/>
      <c r="B27" s="93"/>
      <c r="C27" s="92"/>
      <c r="D27" s="94"/>
      <c r="E27" s="95"/>
      <c r="F27" s="96"/>
      <c r="G27" s="97"/>
      <c r="H27" s="91"/>
      <c r="I27" s="109">
        <v>2000</v>
      </c>
      <c r="J27" s="109"/>
      <c r="K27" s="62"/>
      <c r="L27" s="62"/>
      <c r="M27" s="63" t="s">
        <v>41</v>
      </c>
      <c r="N27" s="57"/>
    </row>
    <row r="28" s="2" customFormat="1" customHeight="1" spans="1:14">
      <c r="A28" s="92"/>
      <c r="B28" s="93"/>
      <c r="C28" s="92"/>
      <c r="D28" s="94"/>
      <c r="E28" s="95"/>
      <c r="F28" s="96"/>
      <c r="G28" s="97"/>
      <c r="H28" s="91"/>
      <c r="I28" s="109">
        <v>2000</v>
      </c>
      <c r="J28" s="109"/>
      <c r="K28" s="62"/>
      <c r="L28" s="62"/>
      <c r="M28" s="63" t="s">
        <v>41</v>
      </c>
      <c r="N28" s="57"/>
    </row>
    <row r="29" s="2" customFormat="1" customHeight="1" spans="1:14">
      <c r="A29" s="92"/>
      <c r="B29" s="93"/>
      <c r="C29" s="92"/>
      <c r="D29" s="94"/>
      <c r="E29" s="95"/>
      <c r="F29" s="96"/>
      <c r="G29" s="97"/>
      <c r="H29" s="91"/>
      <c r="I29" s="109">
        <v>2000</v>
      </c>
      <c r="J29" s="109"/>
      <c r="K29" s="62"/>
      <c r="L29" s="62"/>
      <c r="M29" s="63" t="s">
        <v>41</v>
      </c>
      <c r="N29" s="57"/>
    </row>
    <row r="30" s="2" customFormat="1" customHeight="1" spans="1:14">
      <c r="A30" s="92"/>
      <c r="B30" s="93"/>
      <c r="C30" s="92"/>
      <c r="D30" s="94"/>
      <c r="E30" s="95"/>
      <c r="F30" s="96"/>
      <c r="G30" s="97"/>
      <c r="H30" s="91"/>
      <c r="I30" s="109">
        <v>2000</v>
      </c>
      <c r="J30" s="109"/>
      <c r="K30" s="62"/>
      <c r="L30" s="62"/>
      <c r="M30" s="63" t="s">
        <v>41</v>
      </c>
      <c r="N30" s="57"/>
    </row>
    <row r="31" s="2" customFormat="1" customHeight="1" spans="1:14">
      <c r="A31" s="92"/>
      <c r="B31" s="93"/>
      <c r="C31" s="92"/>
      <c r="D31" s="94"/>
      <c r="E31" s="95"/>
      <c r="F31" s="96"/>
      <c r="G31" s="97"/>
      <c r="H31" s="91"/>
      <c r="I31" s="109">
        <v>2000</v>
      </c>
      <c r="J31" s="109"/>
      <c r="K31" s="62"/>
      <c r="L31" s="62"/>
      <c r="M31" s="63" t="s">
        <v>41</v>
      </c>
      <c r="N31" s="57"/>
    </row>
    <row r="32" s="2" customFormat="1" customHeight="1" spans="1:14">
      <c r="A32" s="92"/>
      <c r="B32" s="93"/>
      <c r="C32" s="92"/>
      <c r="D32" s="94"/>
      <c r="E32" s="95"/>
      <c r="F32" s="96"/>
      <c r="G32" s="97"/>
      <c r="H32" s="91"/>
      <c r="I32" s="109">
        <v>2000</v>
      </c>
      <c r="J32" s="109"/>
      <c r="K32" s="62"/>
      <c r="L32" s="62"/>
      <c r="M32" s="63" t="s">
        <v>41</v>
      </c>
      <c r="N32" s="57"/>
    </row>
    <row r="33" s="2" customFormat="1" customHeight="1" spans="1:14">
      <c r="A33" s="92"/>
      <c r="B33" s="93"/>
      <c r="C33" s="92"/>
      <c r="D33" s="94"/>
      <c r="E33" s="95"/>
      <c r="F33" s="96"/>
      <c r="G33" s="97"/>
      <c r="H33" s="91"/>
      <c r="I33" s="109">
        <v>2000</v>
      </c>
      <c r="J33" s="109"/>
      <c r="K33" s="62"/>
      <c r="L33" s="62"/>
      <c r="M33" s="63" t="s">
        <v>41</v>
      </c>
      <c r="N33" s="57"/>
    </row>
    <row r="34" s="2" customFormat="1" customHeight="1" spans="1:14">
      <c r="A34" s="92"/>
      <c r="B34" s="93"/>
      <c r="C34" s="92"/>
      <c r="D34" s="94"/>
      <c r="E34" s="95"/>
      <c r="F34" s="96"/>
      <c r="G34" s="97"/>
      <c r="H34" s="91"/>
      <c r="I34" s="109">
        <v>2000</v>
      </c>
      <c r="J34" s="109"/>
      <c r="K34" s="62"/>
      <c r="L34" s="62"/>
      <c r="M34" s="63" t="s">
        <v>41</v>
      </c>
      <c r="N34" s="57"/>
    </row>
    <row r="35" s="2" customFormat="1" customHeight="1" spans="1:14">
      <c r="A35" s="92"/>
      <c r="B35" s="93"/>
      <c r="C35" s="92"/>
      <c r="D35" s="94"/>
      <c r="E35" s="95"/>
      <c r="F35" s="96"/>
      <c r="G35" s="97"/>
      <c r="H35" s="91"/>
      <c r="I35" s="109">
        <v>2000</v>
      </c>
      <c r="J35" s="109"/>
      <c r="K35" s="62"/>
      <c r="L35" s="62"/>
      <c r="M35" s="63" t="s">
        <v>41</v>
      </c>
      <c r="N35" s="57"/>
    </row>
    <row r="36" s="2" customFormat="1" customHeight="1" spans="1:14">
      <c r="A36" s="92"/>
      <c r="B36" s="93"/>
      <c r="C36" s="92"/>
      <c r="D36" s="94"/>
      <c r="E36" s="95"/>
      <c r="F36" s="96"/>
      <c r="G36" s="97"/>
      <c r="H36" s="91"/>
      <c r="I36" s="109">
        <v>2000</v>
      </c>
      <c r="J36" s="109"/>
      <c r="K36" s="62"/>
      <c r="L36" s="62"/>
      <c r="M36" s="63" t="s">
        <v>41</v>
      </c>
      <c r="N36" s="57"/>
    </row>
    <row r="37" s="2" customFormat="1" customHeight="1" spans="1:14">
      <c r="A37" s="92"/>
      <c r="B37" s="93"/>
      <c r="C37" s="92"/>
      <c r="D37" s="94"/>
      <c r="E37" s="95"/>
      <c r="F37" s="96"/>
      <c r="G37" s="97"/>
      <c r="H37" s="91">
        <v>50</v>
      </c>
      <c r="I37" s="109">
        <v>745</v>
      </c>
      <c r="J37" s="109"/>
      <c r="K37" s="62"/>
      <c r="L37" s="62"/>
      <c r="M37" s="63" t="s">
        <v>41</v>
      </c>
      <c r="N37" s="57"/>
    </row>
    <row r="38" s="2" customFormat="1" customHeight="1" spans="1:14">
      <c r="A38" s="85" t="s">
        <v>34</v>
      </c>
      <c r="B38" s="86" t="s">
        <v>43</v>
      </c>
      <c r="C38" s="85" t="s">
        <v>36</v>
      </c>
      <c r="D38" s="87" t="s">
        <v>37</v>
      </c>
      <c r="E38" s="88"/>
      <c r="F38" s="102" t="s">
        <v>44</v>
      </c>
      <c r="G38" s="103"/>
      <c r="H38" s="104"/>
      <c r="I38" s="109">
        <v>2000</v>
      </c>
      <c r="J38" s="109"/>
      <c r="K38" s="62"/>
      <c r="L38" s="62"/>
      <c r="M38" s="63" t="s">
        <v>41</v>
      </c>
      <c r="N38" s="57"/>
    </row>
    <row r="39" s="2" customFormat="1" customHeight="1" spans="1:14">
      <c r="A39" s="92"/>
      <c r="B39" s="93"/>
      <c r="C39" s="92"/>
      <c r="D39" s="94"/>
      <c r="E39" s="95"/>
      <c r="F39" s="102"/>
      <c r="G39" s="103"/>
      <c r="H39" s="91"/>
      <c r="I39" s="109">
        <v>2000</v>
      </c>
      <c r="J39" s="109"/>
      <c r="K39" s="62"/>
      <c r="L39" s="62"/>
      <c r="M39" s="63" t="s">
        <v>41</v>
      </c>
      <c r="N39" s="57"/>
    </row>
    <row r="40" s="2" customFormat="1" customHeight="1" spans="1:14">
      <c r="A40" s="92"/>
      <c r="B40" s="93"/>
      <c r="C40" s="92"/>
      <c r="D40" s="94"/>
      <c r="E40" s="95"/>
      <c r="F40" s="102"/>
      <c r="G40" s="103"/>
      <c r="H40" s="91"/>
      <c r="I40" s="109">
        <v>2000</v>
      </c>
      <c r="J40" s="109"/>
      <c r="K40" s="62"/>
      <c r="L40" s="62"/>
      <c r="M40" s="63" t="s">
        <v>41</v>
      </c>
      <c r="N40" s="57"/>
    </row>
    <row r="41" s="2" customFormat="1" customHeight="1" spans="1:14">
      <c r="A41" s="92"/>
      <c r="B41" s="93"/>
      <c r="C41" s="92"/>
      <c r="D41" s="94"/>
      <c r="E41" s="95"/>
      <c r="F41" s="102"/>
      <c r="G41" s="103"/>
      <c r="H41" s="91"/>
      <c r="I41" s="109">
        <v>2000</v>
      </c>
      <c r="J41" s="109"/>
      <c r="K41" s="62"/>
      <c r="L41" s="62"/>
      <c r="M41" s="63" t="s">
        <v>41</v>
      </c>
      <c r="N41" s="57"/>
    </row>
    <row r="42" s="2" customFormat="1" customHeight="1" spans="1:14">
      <c r="A42" s="92"/>
      <c r="B42" s="93"/>
      <c r="C42" s="92"/>
      <c r="D42" s="94"/>
      <c r="E42" s="95"/>
      <c r="F42" s="102"/>
      <c r="G42" s="103"/>
      <c r="H42" s="91"/>
      <c r="I42" s="109">
        <v>2000</v>
      </c>
      <c r="J42" s="109"/>
      <c r="K42" s="62"/>
      <c r="L42" s="62"/>
      <c r="M42" s="63" t="s">
        <v>41</v>
      </c>
      <c r="N42" s="57"/>
    </row>
    <row r="43" s="2" customFormat="1" customHeight="1" spans="1:14">
      <c r="A43" s="92"/>
      <c r="B43" s="93"/>
      <c r="C43" s="92"/>
      <c r="D43" s="94"/>
      <c r="E43" s="95"/>
      <c r="F43" s="102"/>
      <c r="G43" s="103"/>
      <c r="H43" s="91"/>
      <c r="I43" s="109">
        <v>2000</v>
      </c>
      <c r="J43" s="109"/>
      <c r="K43" s="62"/>
      <c r="L43" s="62"/>
      <c r="M43" s="63" t="s">
        <v>41</v>
      </c>
      <c r="N43" s="57"/>
    </row>
    <row r="44" s="2" customFormat="1" customHeight="1" spans="1:14">
      <c r="A44" s="92"/>
      <c r="B44" s="93"/>
      <c r="C44" s="92"/>
      <c r="D44" s="94"/>
      <c r="E44" s="95"/>
      <c r="F44" s="102"/>
      <c r="G44" s="103"/>
      <c r="H44" s="91">
        <v>50</v>
      </c>
      <c r="I44" s="109">
        <v>1667</v>
      </c>
      <c r="J44" s="109"/>
      <c r="K44" s="62"/>
      <c r="L44" s="62"/>
      <c r="M44" s="63" t="s">
        <v>41</v>
      </c>
      <c r="N44" s="57"/>
    </row>
    <row r="45" s="2" customFormat="1" customHeight="1" spans="1:14">
      <c r="A45" s="85" t="s">
        <v>34</v>
      </c>
      <c r="B45" s="86" t="s">
        <v>45</v>
      </c>
      <c r="C45" s="85" t="s">
        <v>36</v>
      </c>
      <c r="D45" s="87" t="s">
        <v>37</v>
      </c>
      <c r="E45" s="88"/>
      <c r="F45" s="89" t="s">
        <v>39</v>
      </c>
      <c r="G45" s="90">
        <v>28150</v>
      </c>
      <c r="H45" s="91"/>
      <c r="I45" s="109">
        <v>2000</v>
      </c>
      <c r="J45" s="109"/>
      <c r="K45" s="62"/>
      <c r="L45" s="62"/>
      <c r="M45" s="63" t="s">
        <v>41</v>
      </c>
      <c r="N45" s="57"/>
    </row>
    <row r="46" s="2" customFormat="1" customHeight="1" spans="1:14">
      <c r="A46" s="92"/>
      <c r="B46" s="93"/>
      <c r="C46" s="92"/>
      <c r="D46" s="94"/>
      <c r="E46" s="95"/>
      <c r="F46" s="96"/>
      <c r="G46" s="97"/>
      <c r="H46" s="91"/>
      <c r="I46" s="109">
        <v>2000</v>
      </c>
      <c r="J46" s="109"/>
      <c r="K46" s="62"/>
      <c r="L46" s="62"/>
      <c r="M46" s="63" t="s">
        <v>41</v>
      </c>
      <c r="N46" s="57"/>
    </row>
    <row r="47" s="2" customFormat="1" customHeight="1" spans="1:14">
      <c r="A47" s="92"/>
      <c r="B47" s="93"/>
      <c r="C47" s="92"/>
      <c r="D47" s="94"/>
      <c r="E47" s="95"/>
      <c r="F47" s="96"/>
      <c r="G47" s="97"/>
      <c r="H47" s="91">
        <v>50</v>
      </c>
      <c r="I47" s="109">
        <v>589</v>
      </c>
      <c r="J47" s="109"/>
      <c r="K47" s="62"/>
      <c r="L47" s="62"/>
      <c r="M47" s="63" t="s">
        <v>41</v>
      </c>
      <c r="N47" s="57"/>
    </row>
    <row r="48" s="2" customFormat="1" customHeight="1" spans="1:14">
      <c r="A48" s="85" t="s">
        <v>34</v>
      </c>
      <c r="B48" s="86" t="s">
        <v>45</v>
      </c>
      <c r="C48" s="85" t="s">
        <v>36</v>
      </c>
      <c r="D48" s="87" t="s">
        <v>37</v>
      </c>
      <c r="E48" s="88"/>
      <c r="F48" s="89" t="s">
        <v>40</v>
      </c>
      <c r="G48" s="90">
        <v>167750</v>
      </c>
      <c r="H48" s="91"/>
      <c r="I48" s="109">
        <v>7000</v>
      </c>
      <c r="J48" s="109"/>
      <c r="K48" s="62"/>
      <c r="L48" s="62"/>
      <c r="M48" s="63" t="s">
        <v>46</v>
      </c>
      <c r="N48" s="57"/>
    </row>
    <row r="49" s="2" customFormat="1" customHeight="1" spans="1:14">
      <c r="A49" s="92"/>
      <c r="B49" s="93"/>
      <c r="C49" s="92"/>
      <c r="D49" s="94"/>
      <c r="E49" s="95"/>
      <c r="F49" s="96"/>
      <c r="G49" s="97"/>
      <c r="H49" s="91"/>
      <c r="I49" s="109">
        <v>7000</v>
      </c>
      <c r="J49" s="109"/>
      <c r="K49" s="62"/>
      <c r="L49" s="62"/>
      <c r="M49" s="63" t="s">
        <v>46</v>
      </c>
      <c r="N49" s="57"/>
    </row>
    <row r="50" s="2" customFormat="1" customHeight="1" spans="1:14">
      <c r="A50" s="92"/>
      <c r="B50" s="93"/>
      <c r="C50" s="92"/>
      <c r="D50" s="94"/>
      <c r="E50" s="95"/>
      <c r="F50" s="96"/>
      <c r="G50" s="146"/>
      <c r="H50" s="91">
        <v>50</v>
      </c>
      <c r="I50" s="109">
        <v>5901</v>
      </c>
      <c r="J50" s="109"/>
      <c r="K50" s="62"/>
      <c r="L50" s="62"/>
      <c r="M50" s="63" t="s">
        <v>46</v>
      </c>
      <c r="N50" s="57"/>
    </row>
    <row r="51" s="2" customFormat="1" customHeight="1" spans="1:14">
      <c r="A51" s="85" t="s">
        <v>34</v>
      </c>
      <c r="B51" s="86" t="s">
        <v>45</v>
      </c>
      <c r="C51" s="85" t="s">
        <v>36</v>
      </c>
      <c r="D51" s="87" t="s">
        <v>37</v>
      </c>
      <c r="E51" s="88"/>
      <c r="F51" s="89" t="s">
        <v>42</v>
      </c>
      <c r="G51" s="90">
        <v>196750</v>
      </c>
      <c r="H51" s="91"/>
      <c r="I51" s="109">
        <v>7000</v>
      </c>
      <c r="J51" s="109"/>
      <c r="K51" s="62"/>
      <c r="L51" s="62"/>
      <c r="M51" s="63" t="s">
        <v>46</v>
      </c>
      <c r="N51" s="57"/>
    </row>
    <row r="52" s="2" customFormat="1" customHeight="1" spans="1:14">
      <c r="A52" s="92"/>
      <c r="B52" s="93"/>
      <c r="C52" s="92"/>
      <c r="D52" s="94"/>
      <c r="E52" s="95"/>
      <c r="F52" s="96"/>
      <c r="G52" s="97"/>
      <c r="H52" s="91"/>
      <c r="I52" s="109">
        <v>7000</v>
      </c>
      <c r="J52" s="109"/>
      <c r="K52" s="62"/>
      <c r="L52" s="62"/>
      <c r="M52" s="63" t="s">
        <v>46</v>
      </c>
      <c r="N52" s="57"/>
    </row>
    <row r="53" s="2" customFormat="1" customHeight="1" spans="1:14">
      <c r="A53" s="92"/>
      <c r="B53" s="93"/>
      <c r="C53" s="92"/>
      <c r="D53" s="94"/>
      <c r="E53" s="95"/>
      <c r="F53" s="96"/>
      <c r="G53" s="146"/>
      <c r="H53" s="91">
        <v>50</v>
      </c>
      <c r="I53" s="109">
        <v>3440</v>
      </c>
      <c r="J53" s="109"/>
      <c r="K53" s="62"/>
      <c r="L53" s="62"/>
      <c r="M53" s="63" t="s">
        <v>46</v>
      </c>
      <c r="N53" s="65"/>
    </row>
    <row r="54" s="2" customFormat="1" customHeight="1" spans="1:14">
      <c r="A54" s="85" t="s">
        <v>34</v>
      </c>
      <c r="B54" s="86" t="s">
        <v>45</v>
      </c>
      <c r="C54" s="85" t="s">
        <v>36</v>
      </c>
      <c r="D54" s="87" t="s">
        <v>37</v>
      </c>
      <c r="E54" s="88"/>
      <c r="F54" s="89" t="s">
        <v>44</v>
      </c>
      <c r="G54" s="90">
        <v>156700</v>
      </c>
      <c r="H54" s="104"/>
      <c r="I54" s="111"/>
      <c r="J54" s="111"/>
      <c r="K54" s="152"/>
      <c r="L54" s="152"/>
      <c r="M54" s="153"/>
      <c r="N54" s="154"/>
    </row>
    <row r="55" s="2" customFormat="1" customHeight="1" spans="1:14">
      <c r="A55" s="92"/>
      <c r="B55" s="93"/>
      <c r="C55" s="92"/>
      <c r="D55" s="94"/>
      <c r="E55" s="95"/>
      <c r="F55" s="96"/>
      <c r="G55" s="97"/>
      <c r="H55" s="104"/>
      <c r="I55" s="111"/>
      <c r="J55" s="111"/>
      <c r="K55" s="152"/>
      <c r="L55" s="152"/>
      <c r="M55" s="153"/>
      <c r="N55" s="154"/>
    </row>
    <row r="56" s="2" customFormat="1" customHeight="1" spans="1:14">
      <c r="A56" s="92"/>
      <c r="B56" s="93"/>
      <c r="C56" s="92"/>
      <c r="D56" s="94"/>
      <c r="E56" s="95"/>
      <c r="F56" s="96"/>
      <c r="G56" s="147"/>
      <c r="H56" s="104"/>
      <c r="I56" s="111"/>
      <c r="J56" s="111"/>
      <c r="K56" s="152"/>
      <c r="L56" s="152"/>
      <c r="M56" s="153"/>
      <c r="N56" s="154"/>
    </row>
    <row r="57" s="2" customFormat="1" customHeight="1" spans="1:14">
      <c r="A57" s="85" t="s">
        <v>34</v>
      </c>
      <c r="B57" s="86" t="s">
        <v>45</v>
      </c>
      <c r="C57" s="85" t="s">
        <v>36</v>
      </c>
      <c r="D57" s="87" t="s">
        <v>37</v>
      </c>
      <c r="E57" s="88"/>
      <c r="F57" s="89" t="s">
        <v>47</v>
      </c>
      <c r="G57" s="90">
        <v>109150</v>
      </c>
      <c r="H57" s="91"/>
      <c r="I57" s="109">
        <v>7000</v>
      </c>
      <c r="J57" s="109"/>
      <c r="K57" s="62"/>
      <c r="L57" s="62"/>
      <c r="M57" s="63" t="s">
        <v>46</v>
      </c>
      <c r="N57" s="57"/>
    </row>
    <row r="58" s="2" customFormat="1" customHeight="1" spans="1:14">
      <c r="A58" s="92"/>
      <c r="B58" s="93"/>
      <c r="C58" s="92"/>
      <c r="D58" s="94"/>
      <c r="E58" s="95"/>
      <c r="F58" s="96"/>
      <c r="G58" s="97"/>
      <c r="H58" s="91"/>
      <c r="I58" s="109">
        <v>7000</v>
      </c>
      <c r="J58" s="109"/>
      <c r="K58" s="62"/>
      <c r="L58" s="62"/>
      <c r="M58" s="63" t="s">
        <v>46</v>
      </c>
      <c r="N58" s="57"/>
    </row>
    <row r="59" s="2" customFormat="1" customHeight="1" spans="1:14">
      <c r="A59" s="92"/>
      <c r="B59" s="93"/>
      <c r="C59" s="92"/>
      <c r="D59" s="94"/>
      <c r="E59" s="95"/>
      <c r="F59" s="96"/>
      <c r="G59" s="147"/>
      <c r="H59" s="91">
        <v>50</v>
      </c>
      <c r="I59" s="109">
        <v>1362</v>
      </c>
      <c r="J59" s="109"/>
      <c r="K59" s="62"/>
      <c r="L59" s="62"/>
      <c r="M59" s="64" t="s">
        <v>48</v>
      </c>
      <c r="N59" s="57"/>
    </row>
    <row r="60" s="2" customFormat="1" ht="14" customHeight="1" spans="1:14">
      <c r="A60" s="85" t="s">
        <v>34</v>
      </c>
      <c r="B60" s="86" t="s">
        <v>45</v>
      </c>
      <c r="C60" s="85" t="s">
        <v>36</v>
      </c>
      <c r="D60" s="87" t="s">
        <v>37</v>
      </c>
      <c r="E60" s="87"/>
      <c r="F60" s="102" t="s">
        <v>49</v>
      </c>
      <c r="G60" s="90">
        <v>35800</v>
      </c>
      <c r="H60" s="104"/>
      <c r="I60" s="109">
        <v>7000</v>
      </c>
      <c r="J60" s="109"/>
      <c r="K60" s="62"/>
      <c r="L60" s="62"/>
      <c r="M60" s="63" t="s">
        <v>46</v>
      </c>
      <c r="N60" s="57"/>
    </row>
    <row r="61" s="2" customFormat="1" ht="14" customHeight="1" spans="1:14">
      <c r="A61" s="92"/>
      <c r="B61" s="93"/>
      <c r="C61" s="92"/>
      <c r="D61" s="94"/>
      <c r="E61" s="94"/>
      <c r="F61" s="102"/>
      <c r="G61" s="97"/>
      <c r="H61" s="91"/>
      <c r="I61" s="109"/>
      <c r="J61" s="109"/>
      <c r="K61" s="62"/>
      <c r="L61" s="62"/>
      <c r="M61" s="63"/>
      <c r="N61" s="57"/>
    </row>
    <row r="62" s="2" customFormat="1" customHeight="1" spans="1:15">
      <c r="A62" s="92"/>
      <c r="B62" s="93"/>
      <c r="C62" s="92"/>
      <c r="D62" s="94"/>
      <c r="E62" s="94"/>
      <c r="F62" s="89"/>
      <c r="G62" s="146"/>
      <c r="H62" s="91">
        <v>50</v>
      </c>
      <c r="I62" s="109">
        <v>6284</v>
      </c>
      <c r="J62" s="109"/>
      <c r="K62" s="62"/>
      <c r="L62" s="62"/>
      <c r="M62" s="63" t="s">
        <v>46</v>
      </c>
      <c r="N62" s="65"/>
      <c r="O62" s="137"/>
    </row>
    <row r="63" s="2" customFormat="1" customHeight="1" spans="1:15">
      <c r="A63" s="98"/>
      <c r="B63" s="99"/>
      <c r="C63" s="98"/>
      <c r="D63" s="100"/>
      <c r="E63" s="100"/>
      <c r="F63" s="102" t="s">
        <v>39</v>
      </c>
      <c r="G63" s="148"/>
      <c r="H63" s="104"/>
      <c r="I63" s="111"/>
      <c r="J63" s="111"/>
      <c r="K63" s="152"/>
      <c r="L63" s="152"/>
      <c r="M63" s="153"/>
      <c r="N63" s="154"/>
      <c r="O63" s="137"/>
    </row>
    <row r="64" s="2" customFormat="1" customHeight="1" spans="1:15">
      <c r="A64" s="98"/>
      <c r="B64" s="99"/>
      <c r="C64" s="98"/>
      <c r="D64" s="100"/>
      <c r="E64" s="100"/>
      <c r="F64" s="102" t="s">
        <v>40</v>
      </c>
      <c r="G64" s="148"/>
      <c r="H64" s="104"/>
      <c r="I64" s="111"/>
      <c r="J64" s="111"/>
      <c r="K64" s="152"/>
      <c r="L64" s="152"/>
      <c r="M64" s="153"/>
      <c r="N64" s="154"/>
      <c r="O64" s="137"/>
    </row>
    <row r="65" s="2" customFormat="1" customHeight="1" spans="1:15">
      <c r="A65" s="98"/>
      <c r="B65" s="99"/>
      <c r="C65" s="98"/>
      <c r="D65" s="100"/>
      <c r="E65" s="100"/>
      <c r="F65" s="102" t="s">
        <v>42</v>
      </c>
      <c r="G65" s="148"/>
      <c r="H65" s="104"/>
      <c r="I65" s="111"/>
      <c r="J65" s="111"/>
      <c r="K65" s="152"/>
      <c r="L65" s="152"/>
      <c r="M65" s="153"/>
      <c r="N65" s="154"/>
      <c r="O65" s="137"/>
    </row>
    <row r="66" s="2" customFormat="1" customHeight="1" spans="1:15">
      <c r="A66" s="98"/>
      <c r="B66" s="99"/>
      <c r="C66" s="98"/>
      <c r="D66" s="100"/>
      <c r="E66" s="100"/>
      <c r="F66" s="102" t="s">
        <v>44</v>
      </c>
      <c r="G66" s="148"/>
      <c r="H66" s="104"/>
      <c r="I66" s="111"/>
      <c r="J66" s="111"/>
      <c r="K66" s="152"/>
      <c r="L66" s="152"/>
      <c r="M66" s="153"/>
      <c r="N66" s="154"/>
      <c r="O66" s="137"/>
    </row>
    <row r="67" s="2" customFormat="1" customHeight="1" spans="1:15">
      <c r="A67" s="85"/>
      <c r="B67" s="86"/>
      <c r="C67" s="85"/>
      <c r="D67" s="87"/>
      <c r="E67" s="100"/>
      <c r="F67" s="155" t="s">
        <v>47</v>
      </c>
      <c r="G67" s="148"/>
      <c r="H67" s="104"/>
      <c r="I67" s="111"/>
      <c r="J67" s="111"/>
      <c r="K67" s="152"/>
      <c r="L67" s="152"/>
      <c r="M67" s="153"/>
      <c r="N67" s="57"/>
      <c r="O67" s="137"/>
    </row>
    <row r="68" s="2" customFormat="1" customHeight="1" spans="1:15">
      <c r="A68" s="112"/>
      <c r="B68" s="113"/>
      <c r="C68" s="112"/>
      <c r="D68" s="112"/>
      <c r="E68" s="140"/>
      <c r="F68" s="155" t="s">
        <v>49</v>
      </c>
      <c r="G68" s="115"/>
      <c r="H68" s="116"/>
      <c r="I68" s="121"/>
      <c r="J68" s="121"/>
      <c r="K68" s="125"/>
      <c r="L68" s="125"/>
      <c r="M68" s="141"/>
      <c r="N68" s="57"/>
      <c r="O68" s="137"/>
    </row>
    <row r="69" s="2" customFormat="1" ht="19" customHeight="1" spans="1:15">
      <c r="A69" s="117"/>
      <c r="B69" s="118"/>
      <c r="C69" s="117"/>
      <c r="D69" s="117"/>
      <c r="E69" s="119"/>
      <c r="F69" s="120"/>
      <c r="G69" s="121"/>
      <c r="H69" s="116"/>
      <c r="I69" s="126">
        <f>SUM(I14:I68)</f>
        <v>129730</v>
      </c>
      <c r="J69" s="126" t="s">
        <v>50</v>
      </c>
      <c r="K69" s="138">
        <f>SUM(K14:K68)</f>
        <v>0</v>
      </c>
      <c r="L69" s="138">
        <f>SUM(L14:L68)</f>
        <v>0</v>
      </c>
      <c r="M69" s="139"/>
      <c r="N69" s="57">
        <f>SUM(N14:N68)</f>
        <v>0</v>
      </c>
      <c r="O69" s="137"/>
    </row>
    <row r="70" s="1" customFormat="1" spans="8:12">
      <c r="H70" s="4"/>
      <c r="I70" s="78"/>
      <c r="J70" s="78"/>
      <c r="K70" s="5"/>
      <c r="L70" s="5"/>
    </row>
    <row r="71" s="1" customFormat="1" spans="8:12">
      <c r="H71" s="4"/>
      <c r="K71" s="5"/>
      <c r="L71" s="5"/>
    </row>
    <row r="72" s="1" customFormat="1" spans="8:12">
      <c r="H72" s="50"/>
      <c r="K72" s="5"/>
      <c r="L72" s="5"/>
    </row>
    <row r="73" s="1" customFormat="1" spans="8:12">
      <c r="H73" s="4"/>
      <c r="K73" s="5"/>
      <c r="L73" s="5"/>
    </row>
    <row r="74" s="1" customFormat="1" spans="8:12">
      <c r="H74" s="4"/>
      <c r="K74" s="5"/>
      <c r="L74" s="5"/>
    </row>
    <row r="75" s="1" customFormat="1" spans="8:12">
      <c r="H75" s="4"/>
      <c r="K75" s="5"/>
      <c r="L75" s="5"/>
    </row>
    <row r="77" s="1" customFormat="1" spans="8:12">
      <c r="H77" s="4"/>
      <c r="K77" s="5"/>
      <c r="L77" s="5"/>
    </row>
  </sheetData>
  <mergeCells count="73">
    <mergeCell ref="A1:M1"/>
    <mergeCell ref="A2:M2"/>
    <mergeCell ref="F3:G3"/>
    <mergeCell ref="A8:A13"/>
    <mergeCell ref="A14:A25"/>
    <mergeCell ref="A26:A37"/>
    <mergeCell ref="A38:A44"/>
    <mergeCell ref="A45:A47"/>
    <mergeCell ref="A48:A50"/>
    <mergeCell ref="A51:A53"/>
    <mergeCell ref="A54:A56"/>
    <mergeCell ref="A57:A59"/>
    <mergeCell ref="A60:A62"/>
    <mergeCell ref="B8:B13"/>
    <mergeCell ref="B14:B25"/>
    <mergeCell ref="B26:B37"/>
    <mergeCell ref="B38:B44"/>
    <mergeCell ref="B45:B47"/>
    <mergeCell ref="B48:B50"/>
    <mergeCell ref="B51:B53"/>
    <mergeCell ref="B54:B56"/>
    <mergeCell ref="B57:B59"/>
    <mergeCell ref="B60:B62"/>
    <mergeCell ref="C8:C13"/>
    <mergeCell ref="C14:C25"/>
    <mergeCell ref="C26:C37"/>
    <mergeCell ref="C38:C44"/>
    <mergeCell ref="C45:C47"/>
    <mergeCell ref="C48:C50"/>
    <mergeCell ref="C51:C53"/>
    <mergeCell ref="C54:C56"/>
    <mergeCell ref="C57:C59"/>
    <mergeCell ref="C60:C62"/>
    <mergeCell ref="D8:D13"/>
    <mergeCell ref="D14:D25"/>
    <mergeCell ref="D26:D37"/>
    <mergeCell ref="D38:D44"/>
    <mergeCell ref="D45:D47"/>
    <mergeCell ref="D48:D50"/>
    <mergeCell ref="D51:D53"/>
    <mergeCell ref="D54:D56"/>
    <mergeCell ref="D57:D59"/>
    <mergeCell ref="D60:D62"/>
    <mergeCell ref="E8:E13"/>
    <mergeCell ref="E14:E25"/>
    <mergeCell ref="E26:E37"/>
    <mergeCell ref="E38:E44"/>
    <mergeCell ref="E45:E47"/>
    <mergeCell ref="E48:E50"/>
    <mergeCell ref="E51:E53"/>
    <mergeCell ref="E54:E56"/>
    <mergeCell ref="E57:E59"/>
    <mergeCell ref="E60:E62"/>
    <mergeCell ref="F8:F13"/>
    <mergeCell ref="F14:F25"/>
    <mergeCell ref="F26:F37"/>
    <mergeCell ref="F38:F44"/>
    <mergeCell ref="F45:F47"/>
    <mergeCell ref="F48:F50"/>
    <mergeCell ref="F51:F53"/>
    <mergeCell ref="F54:F56"/>
    <mergeCell ref="F57:F59"/>
    <mergeCell ref="F60:F62"/>
    <mergeCell ref="G8:G13"/>
    <mergeCell ref="G14:G25"/>
    <mergeCell ref="G26:G37"/>
    <mergeCell ref="G38:G44"/>
    <mergeCell ref="G45:G47"/>
    <mergeCell ref="G48:G50"/>
    <mergeCell ref="G51:G53"/>
    <mergeCell ref="G54:G56"/>
    <mergeCell ref="G57:G59"/>
    <mergeCell ref="G60:G62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22" workbookViewId="0">
      <selection activeCell="I41" sqref="I41:I52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4" customWidth="1"/>
    <col min="9" max="9" width="8.26666666666667" style="1" customWidth="1"/>
    <col min="10" max="10" width="8.5" style="1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9.75" style="1" customWidth="1"/>
    <col min="15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3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3" t="s">
        <v>4</v>
      </c>
      <c r="F4" s="14"/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4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</row>
    <row r="7" s="2" customFormat="1" ht="32.25" customHeight="1" spans="1:14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</row>
    <row r="8" s="2" customFormat="1" customHeight="1" spans="1:14">
      <c r="A8" s="85" t="s">
        <v>34</v>
      </c>
      <c r="B8" s="86" t="s">
        <v>35</v>
      </c>
      <c r="C8" s="85" t="s">
        <v>36</v>
      </c>
      <c r="D8" s="87" t="s">
        <v>37</v>
      </c>
      <c r="E8" s="88" t="s">
        <v>38</v>
      </c>
      <c r="F8" s="89" t="s">
        <v>40</v>
      </c>
      <c r="G8" s="90">
        <v>64000</v>
      </c>
      <c r="H8" s="91"/>
      <c r="I8" s="109">
        <v>2000</v>
      </c>
      <c r="J8" s="109" t="s">
        <v>51</v>
      </c>
      <c r="K8" s="62">
        <f t="shared" ref="K8:K40" si="0">I8*0.00692</f>
        <v>13.84</v>
      </c>
      <c r="L8" s="62">
        <f t="shared" ref="L8:L52" si="1">K8+0.5</f>
        <v>14.34</v>
      </c>
      <c r="M8" s="63" t="s">
        <v>41</v>
      </c>
      <c r="N8" s="57">
        <f t="shared" ref="N8:N40" si="2">0.7*0.26*0.205</f>
        <v>0.03731</v>
      </c>
    </row>
    <row r="9" s="2" customFormat="1" customHeight="1" spans="1:14">
      <c r="A9" s="92"/>
      <c r="B9" s="93"/>
      <c r="C9" s="92"/>
      <c r="D9" s="94"/>
      <c r="E9" s="95"/>
      <c r="F9" s="96"/>
      <c r="G9" s="97"/>
      <c r="H9" s="91"/>
      <c r="I9" s="109">
        <v>2000</v>
      </c>
      <c r="J9" s="109" t="s">
        <v>52</v>
      </c>
      <c r="K9" s="62">
        <f t="shared" si="0"/>
        <v>13.84</v>
      </c>
      <c r="L9" s="62">
        <f t="shared" si="1"/>
        <v>14.34</v>
      </c>
      <c r="M9" s="63" t="s">
        <v>41</v>
      </c>
      <c r="N9" s="57">
        <f t="shared" si="2"/>
        <v>0.03731</v>
      </c>
    </row>
    <row r="10" s="2" customFormat="1" customHeight="1" spans="1:14">
      <c r="A10" s="92"/>
      <c r="B10" s="93"/>
      <c r="C10" s="92"/>
      <c r="D10" s="94"/>
      <c r="E10" s="95"/>
      <c r="F10" s="96"/>
      <c r="G10" s="97"/>
      <c r="H10" s="91"/>
      <c r="I10" s="109">
        <v>2000</v>
      </c>
      <c r="J10" s="109" t="s">
        <v>53</v>
      </c>
      <c r="K10" s="62">
        <f t="shared" si="0"/>
        <v>13.84</v>
      </c>
      <c r="L10" s="62">
        <f t="shared" si="1"/>
        <v>14.34</v>
      </c>
      <c r="M10" s="63" t="s">
        <v>41</v>
      </c>
      <c r="N10" s="57">
        <f t="shared" si="2"/>
        <v>0.03731</v>
      </c>
    </row>
    <row r="11" s="2" customFormat="1" customHeight="1" spans="1:14">
      <c r="A11" s="92"/>
      <c r="B11" s="93"/>
      <c r="C11" s="92"/>
      <c r="D11" s="94"/>
      <c r="E11" s="95"/>
      <c r="F11" s="96"/>
      <c r="G11" s="97"/>
      <c r="H11" s="91"/>
      <c r="I11" s="109">
        <v>2000</v>
      </c>
      <c r="J11" s="109" t="s">
        <v>54</v>
      </c>
      <c r="K11" s="62">
        <f t="shared" si="0"/>
        <v>13.84</v>
      </c>
      <c r="L11" s="62">
        <f t="shared" si="1"/>
        <v>14.34</v>
      </c>
      <c r="M11" s="63" t="s">
        <v>41</v>
      </c>
      <c r="N11" s="57">
        <f t="shared" si="2"/>
        <v>0.03731</v>
      </c>
    </row>
    <row r="12" s="2" customFormat="1" customHeight="1" spans="1:14">
      <c r="A12" s="92"/>
      <c r="B12" s="93"/>
      <c r="C12" s="92"/>
      <c r="D12" s="94"/>
      <c r="E12" s="95"/>
      <c r="F12" s="96"/>
      <c r="G12" s="97"/>
      <c r="H12" s="91"/>
      <c r="I12" s="109">
        <v>2000</v>
      </c>
      <c r="J12" s="109" t="s">
        <v>55</v>
      </c>
      <c r="K12" s="62">
        <f t="shared" si="0"/>
        <v>13.84</v>
      </c>
      <c r="L12" s="62">
        <f t="shared" si="1"/>
        <v>14.34</v>
      </c>
      <c r="M12" s="63" t="s">
        <v>41</v>
      </c>
      <c r="N12" s="57">
        <f t="shared" si="2"/>
        <v>0.03731</v>
      </c>
    </row>
    <row r="13" s="2" customFormat="1" customHeight="1" spans="1:14">
      <c r="A13" s="92"/>
      <c r="B13" s="93"/>
      <c r="C13" s="92"/>
      <c r="D13" s="94"/>
      <c r="E13" s="95"/>
      <c r="F13" s="96"/>
      <c r="G13" s="97"/>
      <c r="H13" s="91"/>
      <c r="I13" s="109">
        <v>2000</v>
      </c>
      <c r="J13" s="109" t="s">
        <v>56</v>
      </c>
      <c r="K13" s="62">
        <f t="shared" si="0"/>
        <v>13.84</v>
      </c>
      <c r="L13" s="62">
        <f t="shared" si="1"/>
        <v>14.34</v>
      </c>
      <c r="M13" s="63" t="s">
        <v>41</v>
      </c>
      <c r="N13" s="57">
        <f t="shared" si="2"/>
        <v>0.03731</v>
      </c>
    </row>
    <row r="14" s="2" customFormat="1" customHeight="1" spans="1:14">
      <c r="A14" s="92"/>
      <c r="B14" s="93"/>
      <c r="C14" s="92"/>
      <c r="D14" s="94"/>
      <c r="E14" s="95"/>
      <c r="F14" s="96"/>
      <c r="G14" s="97"/>
      <c r="H14" s="91"/>
      <c r="I14" s="109">
        <v>2000</v>
      </c>
      <c r="J14" s="109" t="s">
        <v>57</v>
      </c>
      <c r="K14" s="62">
        <f t="shared" si="0"/>
        <v>13.84</v>
      </c>
      <c r="L14" s="62">
        <f t="shared" si="1"/>
        <v>14.34</v>
      </c>
      <c r="M14" s="63" t="s">
        <v>41</v>
      </c>
      <c r="N14" s="57">
        <f t="shared" si="2"/>
        <v>0.03731</v>
      </c>
    </row>
    <row r="15" s="2" customFormat="1" customHeight="1" spans="1:14">
      <c r="A15" s="92"/>
      <c r="B15" s="93"/>
      <c r="C15" s="92"/>
      <c r="D15" s="94"/>
      <c r="E15" s="95"/>
      <c r="F15" s="96"/>
      <c r="G15" s="97"/>
      <c r="H15" s="91"/>
      <c r="I15" s="109">
        <v>2000</v>
      </c>
      <c r="J15" s="109" t="s">
        <v>58</v>
      </c>
      <c r="K15" s="62">
        <f t="shared" si="0"/>
        <v>13.84</v>
      </c>
      <c r="L15" s="62">
        <f t="shared" si="1"/>
        <v>14.34</v>
      </c>
      <c r="M15" s="63" t="s">
        <v>41</v>
      </c>
      <c r="N15" s="57">
        <f t="shared" si="2"/>
        <v>0.03731</v>
      </c>
    </row>
    <row r="16" s="2" customFormat="1" customHeight="1" spans="1:14">
      <c r="A16" s="92"/>
      <c r="B16" s="93"/>
      <c r="C16" s="92"/>
      <c r="D16" s="94"/>
      <c r="E16" s="95"/>
      <c r="F16" s="96"/>
      <c r="G16" s="97"/>
      <c r="H16" s="91"/>
      <c r="I16" s="109">
        <v>2000</v>
      </c>
      <c r="J16" s="109" t="s">
        <v>59</v>
      </c>
      <c r="K16" s="62">
        <f t="shared" si="0"/>
        <v>13.84</v>
      </c>
      <c r="L16" s="62">
        <f t="shared" si="1"/>
        <v>14.34</v>
      </c>
      <c r="M16" s="63" t="s">
        <v>41</v>
      </c>
      <c r="N16" s="57">
        <f t="shared" si="2"/>
        <v>0.03731</v>
      </c>
    </row>
    <row r="17" s="2" customFormat="1" customHeight="1" spans="1:14">
      <c r="A17" s="92"/>
      <c r="B17" s="93"/>
      <c r="C17" s="92"/>
      <c r="D17" s="94"/>
      <c r="E17" s="95"/>
      <c r="F17" s="96"/>
      <c r="G17" s="97"/>
      <c r="H17" s="91"/>
      <c r="I17" s="109">
        <v>2000</v>
      </c>
      <c r="J17" s="109" t="s">
        <v>60</v>
      </c>
      <c r="K17" s="62">
        <f t="shared" si="0"/>
        <v>13.84</v>
      </c>
      <c r="L17" s="62">
        <f t="shared" si="1"/>
        <v>14.34</v>
      </c>
      <c r="M17" s="63" t="s">
        <v>41</v>
      </c>
      <c r="N17" s="57">
        <f t="shared" si="2"/>
        <v>0.03731</v>
      </c>
    </row>
    <row r="18" s="2" customFormat="1" customHeight="1" spans="1:14">
      <c r="A18" s="92"/>
      <c r="B18" s="93"/>
      <c r="C18" s="92"/>
      <c r="D18" s="94"/>
      <c r="E18" s="95"/>
      <c r="F18" s="96"/>
      <c r="G18" s="97"/>
      <c r="H18" s="91"/>
      <c r="I18" s="109">
        <v>2000</v>
      </c>
      <c r="J18" s="109" t="s">
        <v>61</v>
      </c>
      <c r="K18" s="62">
        <f t="shared" si="0"/>
        <v>13.84</v>
      </c>
      <c r="L18" s="62">
        <f t="shared" si="1"/>
        <v>14.34</v>
      </c>
      <c r="M18" s="63" t="s">
        <v>41</v>
      </c>
      <c r="N18" s="57">
        <f t="shared" si="2"/>
        <v>0.03731</v>
      </c>
    </row>
    <row r="19" s="2" customFormat="1" customHeight="1" spans="1:14">
      <c r="A19" s="92"/>
      <c r="B19" s="93"/>
      <c r="C19" s="92"/>
      <c r="D19" s="94"/>
      <c r="E19" s="95"/>
      <c r="F19" s="96"/>
      <c r="G19" s="97"/>
      <c r="H19" s="91"/>
      <c r="I19" s="109">
        <v>2000</v>
      </c>
      <c r="J19" s="109" t="s">
        <v>62</v>
      </c>
      <c r="K19" s="62">
        <f t="shared" si="0"/>
        <v>13.84</v>
      </c>
      <c r="L19" s="62">
        <f t="shared" si="1"/>
        <v>14.34</v>
      </c>
      <c r="M19" s="63" t="s">
        <v>41</v>
      </c>
      <c r="N19" s="57">
        <f t="shared" si="2"/>
        <v>0.03731</v>
      </c>
    </row>
    <row r="20" s="2" customFormat="1" customHeight="1" spans="1:14">
      <c r="A20" s="92"/>
      <c r="B20" s="93"/>
      <c r="C20" s="92"/>
      <c r="D20" s="94"/>
      <c r="E20" s="95"/>
      <c r="F20" s="96"/>
      <c r="G20" s="97"/>
      <c r="H20" s="91"/>
      <c r="I20" s="109">
        <v>2000</v>
      </c>
      <c r="J20" s="109" t="s">
        <v>63</v>
      </c>
      <c r="K20" s="62">
        <f t="shared" si="0"/>
        <v>13.84</v>
      </c>
      <c r="L20" s="62">
        <f t="shared" si="1"/>
        <v>14.34</v>
      </c>
      <c r="M20" s="63" t="s">
        <v>41</v>
      </c>
      <c r="N20" s="57">
        <f t="shared" si="2"/>
        <v>0.03731</v>
      </c>
    </row>
    <row r="21" s="2" customFormat="1" customHeight="1" spans="1:14">
      <c r="A21" s="92"/>
      <c r="B21" s="93"/>
      <c r="C21" s="92"/>
      <c r="D21" s="94"/>
      <c r="E21" s="95"/>
      <c r="F21" s="96"/>
      <c r="G21" s="97"/>
      <c r="H21" s="91"/>
      <c r="I21" s="109">
        <v>2000</v>
      </c>
      <c r="J21" s="109" t="s">
        <v>64</v>
      </c>
      <c r="K21" s="62">
        <f t="shared" si="0"/>
        <v>13.84</v>
      </c>
      <c r="L21" s="62">
        <f t="shared" si="1"/>
        <v>14.34</v>
      </c>
      <c r="M21" s="63" t="s">
        <v>41</v>
      </c>
      <c r="N21" s="57">
        <f t="shared" si="2"/>
        <v>0.03731</v>
      </c>
    </row>
    <row r="22" s="2" customFormat="1" customHeight="1" spans="1:14">
      <c r="A22" s="92"/>
      <c r="B22" s="93"/>
      <c r="C22" s="92"/>
      <c r="D22" s="94"/>
      <c r="E22" s="95"/>
      <c r="F22" s="96"/>
      <c r="G22" s="97"/>
      <c r="H22" s="91"/>
      <c r="I22" s="109">
        <v>2000</v>
      </c>
      <c r="J22" s="109" t="s">
        <v>65</v>
      </c>
      <c r="K22" s="62">
        <f t="shared" si="0"/>
        <v>13.84</v>
      </c>
      <c r="L22" s="62">
        <f t="shared" si="1"/>
        <v>14.34</v>
      </c>
      <c r="M22" s="63" t="s">
        <v>41</v>
      </c>
      <c r="N22" s="57">
        <f t="shared" si="2"/>
        <v>0.03731</v>
      </c>
    </row>
    <row r="23" s="2" customFormat="1" customHeight="1" spans="1:14">
      <c r="A23" s="92"/>
      <c r="B23" s="93"/>
      <c r="C23" s="92"/>
      <c r="D23" s="94"/>
      <c r="E23" s="95"/>
      <c r="F23" s="96"/>
      <c r="G23" s="97"/>
      <c r="H23" s="91"/>
      <c r="I23" s="109">
        <v>2000</v>
      </c>
      <c r="J23" s="109" t="s">
        <v>66</v>
      </c>
      <c r="K23" s="62">
        <f t="shared" si="0"/>
        <v>13.84</v>
      </c>
      <c r="L23" s="62">
        <f t="shared" si="1"/>
        <v>14.34</v>
      </c>
      <c r="M23" s="63" t="s">
        <v>41</v>
      </c>
      <c r="N23" s="57">
        <f t="shared" si="2"/>
        <v>0.03731</v>
      </c>
    </row>
    <row r="24" s="2" customFormat="1" customHeight="1" spans="1:14">
      <c r="A24" s="92"/>
      <c r="B24" s="93"/>
      <c r="C24" s="92"/>
      <c r="D24" s="94"/>
      <c r="E24" s="95"/>
      <c r="F24" s="96"/>
      <c r="G24" s="97"/>
      <c r="H24" s="91"/>
      <c r="I24" s="109">
        <v>2000</v>
      </c>
      <c r="J24" s="109" t="s">
        <v>67</v>
      </c>
      <c r="K24" s="62">
        <f t="shared" si="0"/>
        <v>13.84</v>
      </c>
      <c r="L24" s="62">
        <f t="shared" si="1"/>
        <v>14.34</v>
      </c>
      <c r="M24" s="63" t="s">
        <v>41</v>
      </c>
      <c r="N24" s="57">
        <f t="shared" si="2"/>
        <v>0.03731</v>
      </c>
    </row>
    <row r="25" s="2" customFormat="1" customHeight="1" spans="1:14">
      <c r="A25" s="92"/>
      <c r="B25" s="93"/>
      <c r="C25" s="92"/>
      <c r="D25" s="94"/>
      <c r="E25" s="95"/>
      <c r="F25" s="96"/>
      <c r="G25" s="97"/>
      <c r="H25" s="91"/>
      <c r="I25" s="109">
        <v>2000</v>
      </c>
      <c r="J25" s="109" t="s">
        <v>68</v>
      </c>
      <c r="K25" s="62">
        <f t="shared" si="0"/>
        <v>13.84</v>
      </c>
      <c r="L25" s="62">
        <f t="shared" si="1"/>
        <v>14.34</v>
      </c>
      <c r="M25" s="63" t="s">
        <v>41</v>
      </c>
      <c r="N25" s="57">
        <f t="shared" si="2"/>
        <v>0.03731</v>
      </c>
    </row>
    <row r="26" s="2" customFormat="1" customHeight="1" spans="1:14">
      <c r="A26" s="92"/>
      <c r="B26" s="93"/>
      <c r="C26" s="92"/>
      <c r="D26" s="94"/>
      <c r="E26" s="95"/>
      <c r="F26" s="96"/>
      <c r="G26" s="97"/>
      <c r="H26" s="91"/>
      <c r="I26" s="109">
        <v>2000</v>
      </c>
      <c r="J26" s="109" t="s">
        <v>69</v>
      </c>
      <c r="K26" s="62">
        <f t="shared" si="0"/>
        <v>13.84</v>
      </c>
      <c r="L26" s="62">
        <f t="shared" si="1"/>
        <v>14.34</v>
      </c>
      <c r="M26" s="63" t="s">
        <v>41</v>
      </c>
      <c r="N26" s="57">
        <f t="shared" si="2"/>
        <v>0.03731</v>
      </c>
    </row>
    <row r="27" s="2" customFormat="1" customHeight="1" spans="1:14">
      <c r="A27" s="92"/>
      <c r="B27" s="93"/>
      <c r="C27" s="92"/>
      <c r="D27" s="94"/>
      <c r="E27" s="95"/>
      <c r="F27" s="96"/>
      <c r="G27" s="97"/>
      <c r="H27" s="91"/>
      <c r="I27" s="109">
        <v>2000</v>
      </c>
      <c r="J27" s="109" t="s">
        <v>70</v>
      </c>
      <c r="K27" s="62">
        <f t="shared" si="0"/>
        <v>13.84</v>
      </c>
      <c r="L27" s="62">
        <f t="shared" si="1"/>
        <v>14.34</v>
      </c>
      <c r="M27" s="63" t="s">
        <v>41</v>
      </c>
      <c r="N27" s="57">
        <f t="shared" si="2"/>
        <v>0.03731</v>
      </c>
    </row>
    <row r="28" s="2" customFormat="1" customHeight="1" spans="1:14">
      <c r="A28" s="92"/>
      <c r="B28" s="93"/>
      <c r="C28" s="92"/>
      <c r="D28" s="94"/>
      <c r="E28" s="95"/>
      <c r="F28" s="96"/>
      <c r="G28" s="97"/>
      <c r="H28" s="91"/>
      <c r="I28" s="109">
        <v>2000</v>
      </c>
      <c r="J28" s="109" t="s">
        <v>71</v>
      </c>
      <c r="K28" s="62">
        <f t="shared" si="0"/>
        <v>13.84</v>
      </c>
      <c r="L28" s="62">
        <f t="shared" si="1"/>
        <v>14.34</v>
      </c>
      <c r="M28" s="63" t="s">
        <v>41</v>
      </c>
      <c r="N28" s="57">
        <f t="shared" si="2"/>
        <v>0.03731</v>
      </c>
    </row>
    <row r="29" s="2" customFormat="1" customHeight="1" spans="1:14">
      <c r="A29" s="92"/>
      <c r="B29" s="93"/>
      <c r="C29" s="92"/>
      <c r="D29" s="94"/>
      <c r="E29" s="95"/>
      <c r="F29" s="96"/>
      <c r="G29" s="97"/>
      <c r="H29" s="91"/>
      <c r="I29" s="109">
        <v>2000</v>
      </c>
      <c r="J29" s="109" t="s">
        <v>72</v>
      </c>
      <c r="K29" s="62">
        <f t="shared" si="0"/>
        <v>13.84</v>
      </c>
      <c r="L29" s="62">
        <f t="shared" si="1"/>
        <v>14.34</v>
      </c>
      <c r="M29" s="63" t="s">
        <v>41</v>
      </c>
      <c r="N29" s="57">
        <f t="shared" si="2"/>
        <v>0.03731</v>
      </c>
    </row>
    <row r="30" s="2" customFormat="1" customHeight="1" spans="1:14">
      <c r="A30" s="92"/>
      <c r="B30" s="93"/>
      <c r="C30" s="92"/>
      <c r="D30" s="94"/>
      <c r="E30" s="95"/>
      <c r="F30" s="96"/>
      <c r="G30" s="97"/>
      <c r="H30" s="91"/>
      <c r="I30" s="109">
        <v>2000</v>
      </c>
      <c r="J30" s="109" t="s">
        <v>73</v>
      </c>
      <c r="K30" s="62">
        <f t="shared" si="0"/>
        <v>13.84</v>
      </c>
      <c r="L30" s="62">
        <f t="shared" si="1"/>
        <v>14.34</v>
      </c>
      <c r="M30" s="63" t="s">
        <v>41</v>
      </c>
      <c r="N30" s="57">
        <f t="shared" si="2"/>
        <v>0.03731</v>
      </c>
    </row>
    <row r="31" s="2" customFormat="1" customHeight="1" spans="1:14">
      <c r="A31" s="92"/>
      <c r="B31" s="93"/>
      <c r="C31" s="92"/>
      <c r="D31" s="94"/>
      <c r="E31" s="95"/>
      <c r="F31" s="96"/>
      <c r="G31" s="97"/>
      <c r="H31" s="91"/>
      <c r="I31" s="109">
        <v>2000</v>
      </c>
      <c r="J31" s="109" t="s">
        <v>74</v>
      </c>
      <c r="K31" s="62">
        <f t="shared" si="0"/>
        <v>13.84</v>
      </c>
      <c r="L31" s="62">
        <f t="shared" si="1"/>
        <v>14.34</v>
      </c>
      <c r="M31" s="63" t="s">
        <v>41</v>
      </c>
      <c r="N31" s="57">
        <f t="shared" si="2"/>
        <v>0.03731</v>
      </c>
    </row>
    <row r="32" s="2" customFormat="1" customHeight="1" spans="1:14">
      <c r="A32" s="92"/>
      <c r="B32" s="93"/>
      <c r="C32" s="92"/>
      <c r="D32" s="94"/>
      <c r="E32" s="95"/>
      <c r="F32" s="96"/>
      <c r="G32" s="97"/>
      <c r="H32" s="91"/>
      <c r="I32" s="109">
        <v>2000</v>
      </c>
      <c r="J32" s="109" t="s">
        <v>75</v>
      </c>
      <c r="K32" s="62">
        <f t="shared" si="0"/>
        <v>13.84</v>
      </c>
      <c r="L32" s="62">
        <f t="shared" si="1"/>
        <v>14.34</v>
      </c>
      <c r="M32" s="63" t="s">
        <v>41</v>
      </c>
      <c r="N32" s="57">
        <f t="shared" si="2"/>
        <v>0.03731</v>
      </c>
    </row>
    <row r="33" s="2" customFormat="1" customHeight="1" spans="1:14">
      <c r="A33" s="92"/>
      <c r="B33" s="93"/>
      <c r="C33" s="92"/>
      <c r="D33" s="94"/>
      <c r="E33" s="95"/>
      <c r="F33" s="96"/>
      <c r="G33" s="97"/>
      <c r="H33" s="91"/>
      <c r="I33" s="109">
        <v>2000</v>
      </c>
      <c r="J33" s="109" t="s">
        <v>76</v>
      </c>
      <c r="K33" s="62">
        <f t="shared" si="0"/>
        <v>13.84</v>
      </c>
      <c r="L33" s="62">
        <f t="shared" si="1"/>
        <v>14.34</v>
      </c>
      <c r="M33" s="63" t="s">
        <v>41</v>
      </c>
      <c r="N33" s="57">
        <f t="shared" si="2"/>
        <v>0.03731</v>
      </c>
    </row>
    <row r="34" s="2" customFormat="1" customHeight="1" spans="1:14">
      <c r="A34" s="92"/>
      <c r="B34" s="93"/>
      <c r="C34" s="92"/>
      <c r="D34" s="94"/>
      <c r="E34" s="95"/>
      <c r="F34" s="96"/>
      <c r="G34" s="97"/>
      <c r="H34" s="91"/>
      <c r="I34" s="109">
        <v>2000</v>
      </c>
      <c r="J34" s="109" t="s">
        <v>77</v>
      </c>
      <c r="K34" s="62">
        <f t="shared" si="0"/>
        <v>13.84</v>
      </c>
      <c r="L34" s="62">
        <f t="shared" si="1"/>
        <v>14.34</v>
      </c>
      <c r="M34" s="63" t="s">
        <v>41</v>
      </c>
      <c r="N34" s="57">
        <f t="shared" si="2"/>
        <v>0.03731</v>
      </c>
    </row>
    <row r="35" s="2" customFormat="1" customHeight="1" spans="1:14">
      <c r="A35" s="92"/>
      <c r="B35" s="93"/>
      <c r="C35" s="92"/>
      <c r="D35" s="94"/>
      <c r="E35" s="95"/>
      <c r="F35" s="96"/>
      <c r="G35" s="97"/>
      <c r="H35" s="91"/>
      <c r="I35" s="109">
        <v>2000</v>
      </c>
      <c r="J35" s="109" t="s">
        <v>78</v>
      </c>
      <c r="K35" s="62">
        <f t="shared" si="0"/>
        <v>13.84</v>
      </c>
      <c r="L35" s="62">
        <f t="shared" si="1"/>
        <v>14.34</v>
      </c>
      <c r="M35" s="63" t="s">
        <v>41</v>
      </c>
      <c r="N35" s="57">
        <f t="shared" si="2"/>
        <v>0.03731</v>
      </c>
    </row>
    <row r="36" s="2" customFormat="1" customHeight="1" spans="1:14">
      <c r="A36" s="92"/>
      <c r="B36" s="93"/>
      <c r="C36" s="92"/>
      <c r="D36" s="94"/>
      <c r="E36" s="95"/>
      <c r="F36" s="96"/>
      <c r="G36" s="97"/>
      <c r="H36" s="91"/>
      <c r="I36" s="109">
        <v>2000</v>
      </c>
      <c r="J36" s="109" t="s">
        <v>79</v>
      </c>
      <c r="K36" s="62">
        <f t="shared" si="0"/>
        <v>13.84</v>
      </c>
      <c r="L36" s="62">
        <f t="shared" si="1"/>
        <v>14.34</v>
      </c>
      <c r="M36" s="63" t="s">
        <v>41</v>
      </c>
      <c r="N36" s="57">
        <f t="shared" si="2"/>
        <v>0.03731</v>
      </c>
    </row>
    <row r="37" s="2" customFormat="1" customHeight="1" spans="1:14">
      <c r="A37" s="92"/>
      <c r="B37" s="93"/>
      <c r="C37" s="92"/>
      <c r="D37" s="94"/>
      <c r="E37" s="95"/>
      <c r="F37" s="96"/>
      <c r="G37" s="97"/>
      <c r="H37" s="91"/>
      <c r="I37" s="109">
        <v>2000</v>
      </c>
      <c r="J37" s="109" t="s">
        <v>80</v>
      </c>
      <c r="K37" s="62">
        <f t="shared" si="0"/>
        <v>13.84</v>
      </c>
      <c r="L37" s="62">
        <f t="shared" si="1"/>
        <v>14.34</v>
      </c>
      <c r="M37" s="63" t="s">
        <v>41</v>
      </c>
      <c r="N37" s="57">
        <f t="shared" si="2"/>
        <v>0.03731</v>
      </c>
    </row>
    <row r="38" s="2" customFormat="1" customHeight="1" spans="1:14">
      <c r="A38" s="92"/>
      <c r="B38" s="93"/>
      <c r="C38" s="92"/>
      <c r="D38" s="94"/>
      <c r="E38" s="95"/>
      <c r="F38" s="96"/>
      <c r="G38" s="97"/>
      <c r="H38" s="91"/>
      <c r="I38" s="109">
        <v>2000</v>
      </c>
      <c r="J38" s="109" t="s">
        <v>81</v>
      </c>
      <c r="K38" s="62">
        <f t="shared" si="0"/>
        <v>13.84</v>
      </c>
      <c r="L38" s="62">
        <f t="shared" si="1"/>
        <v>14.34</v>
      </c>
      <c r="M38" s="63" t="s">
        <v>41</v>
      </c>
      <c r="N38" s="57">
        <f t="shared" si="2"/>
        <v>0.03731</v>
      </c>
    </row>
    <row r="39" s="2" customFormat="1" customHeight="1" spans="1:14">
      <c r="A39" s="92"/>
      <c r="B39" s="93"/>
      <c r="C39" s="92"/>
      <c r="D39" s="94"/>
      <c r="E39" s="95"/>
      <c r="F39" s="96"/>
      <c r="G39" s="97"/>
      <c r="H39" s="91"/>
      <c r="I39" s="109">
        <v>2000</v>
      </c>
      <c r="J39" s="109" t="s">
        <v>82</v>
      </c>
      <c r="K39" s="62">
        <f t="shared" si="0"/>
        <v>13.84</v>
      </c>
      <c r="L39" s="62">
        <f t="shared" si="1"/>
        <v>14.34</v>
      </c>
      <c r="M39" s="63" t="s">
        <v>41</v>
      </c>
      <c r="N39" s="57">
        <f t="shared" si="2"/>
        <v>0.03731</v>
      </c>
    </row>
    <row r="40" s="2" customFormat="1" customHeight="1" spans="1:15">
      <c r="A40" s="92"/>
      <c r="B40" s="93"/>
      <c r="C40" s="92"/>
      <c r="D40" s="94"/>
      <c r="E40" s="95"/>
      <c r="F40" s="96"/>
      <c r="G40" s="97"/>
      <c r="H40" s="91">
        <v>500</v>
      </c>
      <c r="I40" s="109">
        <v>500</v>
      </c>
      <c r="J40" s="109" t="s">
        <v>83</v>
      </c>
      <c r="K40" s="62">
        <f t="shared" si="0"/>
        <v>3.46</v>
      </c>
      <c r="L40" s="62">
        <f t="shared" si="1"/>
        <v>3.96</v>
      </c>
      <c r="M40" s="63" t="s">
        <v>41</v>
      </c>
      <c r="N40" s="57">
        <f t="shared" si="2"/>
        <v>0.03731</v>
      </c>
      <c r="O40" s="2">
        <f>SUM(I8:I40)</f>
        <v>64500</v>
      </c>
    </row>
    <row r="41" s="2" customFormat="1" customHeight="1" spans="1:15">
      <c r="A41" s="85" t="s">
        <v>34</v>
      </c>
      <c r="B41" s="86" t="s">
        <v>45</v>
      </c>
      <c r="C41" s="85" t="s">
        <v>36</v>
      </c>
      <c r="D41" s="87" t="s">
        <v>37</v>
      </c>
      <c r="E41" s="88"/>
      <c r="F41" s="89" t="s">
        <v>40</v>
      </c>
      <c r="G41" s="90">
        <v>167750</v>
      </c>
      <c r="H41" s="91"/>
      <c r="I41" s="109">
        <v>7000</v>
      </c>
      <c r="J41" s="109" t="s">
        <v>84</v>
      </c>
      <c r="K41" s="62">
        <f t="shared" ref="K41:K52" si="3">I41*0.0023</f>
        <v>16.1</v>
      </c>
      <c r="L41" s="62">
        <f t="shared" si="1"/>
        <v>16.6</v>
      </c>
      <c r="M41" s="63" t="s">
        <v>46</v>
      </c>
      <c r="N41" s="57">
        <f t="shared" ref="N41:N52" si="4">0.76*0.26*0.205</f>
        <v>0.040508</v>
      </c>
      <c r="O41"/>
    </row>
    <row r="42" s="2" customFormat="1" customHeight="1" spans="1:14">
      <c r="A42" s="92"/>
      <c r="B42" s="93"/>
      <c r="C42" s="92"/>
      <c r="D42" s="94"/>
      <c r="E42" s="95"/>
      <c r="F42" s="96"/>
      <c r="G42" s="97"/>
      <c r="H42" s="91"/>
      <c r="I42" s="109">
        <v>7000</v>
      </c>
      <c r="J42" s="109" t="s">
        <v>85</v>
      </c>
      <c r="K42" s="62">
        <f t="shared" si="3"/>
        <v>16.1</v>
      </c>
      <c r="L42" s="62">
        <f t="shared" si="1"/>
        <v>16.6</v>
      </c>
      <c r="M42" s="63" t="s">
        <v>46</v>
      </c>
      <c r="N42" s="57">
        <f t="shared" si="4"/>
        <v>0.040508</v>
      </c>
    </row>
    <row r="43" s="2" customFormat="1" customHeight="1" spans="1:14">
      <c r="A43" s="92"/>
      <c r="B43" s="93"/>
      <c r="C43" s="92"/>
      <c r="D43" s="94"/>
      <c r="E43" s="95"/>
      <c r="F43" s="96"/>
      <c r="G43" s="97"/>
      <c r="H43" s="91"/>
      <c r="I43" s="109">
        <v>7000</v>
      </c>
      <c r="J43" s="109" t="s">
        <v>86</v>
      </c>
      <c r="K43" s="62">
        <f t="shared" si="3"/>
        <v>16.1</v>
      </c>
      <c r="L43" s="62">
        <f t="shared" si="1"/>
        <v>16.6</v>
      </c>
      <c r="M43" s="63" t="s">
        <v>46</v>
      </c>
      <c r="N43" s="57">
        <f t="shared" si="4"/>
        <v>0.040508</v>
      </c>
    </row>
    <row r="44" s="2" customFormat="1" customHeight="1" spans="1:14">
      <c r="A44" s="92"/>
      <c r="B44" s="93"/>
      <c r="C44" s="92"/>
      <c r="D44" s="94"/>
      <c r="E44" s="95"/>
      <c r="F44" s="96"/>
      <c r="G44" s="97"/>
      <c r="H44" s="91"/>
      <c r="I44" s="109">
        <v>7000</v>
      </c>
      <c r="J44" s="109" t="s">
        <v>87</v>
      </c>
      <c r="K44" s="62">
        <f t="shared" si="3"/>
        <v>16.1</v>
      </c>
      <c r="L44" s="62">
        <f t="shared" si="1"/>
        <v>16.6</v>
      </c>
      <c r="M44" s="63" t="s">
        <v>46</v>
      </c>
      <c r="N44" s="57">
        <f t="shared" si="4"/>
        <v>0.040508</v>
      </c>
    </row>
    <row r="45" s="2" customFormat="1" customHeight="1" spans="1:14">
      <c r="A45" s="92"/>
      <c r="B45" s="93"/>
      <c r="C45" s="92"/>
      <c r="D45" s="94"/>
      <c r="E45" s="95"/>
      <c r="F45" s="96"/>
      <c r="G45" s="97"/>
      <c r="H45" s="91"/>
      <c r="I45" s="109">
        <v>7000</v>
      </c>
      <c r="J45" s="109" t="s">
        <v>88</v>
      </c>
      <c r="K45" s="62">
        <f t="shared" si="3"/>
        <v>16.1</v>
      </c>
      <c r="L45" s="62">
        <f t="shared" si="1"/>
        <v>16.6</v>
      </c>
      <c r="M45" s="63" t="s">
        <v>46</v>
      </c>
      <c r="N45" s="57">
        <f t="shared" si="4"/>
        <v>0.040508</v>
      </c>
    </row>
    <row r="46" s="2" customFormat="1" customHeight="1" spans="1:14">
      <c r="A46" s="92"/>
      <c r="B46" s="93"/>
      <c r="C46" s="92"/>
      <c r="D46" s="94"/>
      <c r="E46" s="95"/>
      <c r="F46" s="96"/>
      <c r="G46" s="97"/>
      <c r="H46" s="91"/>
      <c r="I46" s="109">
        <v>7000</v>
      </c>
      <c r="J46" s="109" t="s">
        <v>89</v>
      </c>
      <c r="K46" s="62">
        <f t="shared" si="3"/>
        <v>16.1</v>
      </c>
      <c r="L46" s="62">
        <f t="shared" si="1"/>
        <v>16.6</v>
      </c>
      <c r="M46" s="63" t="s">
        <v>46</v>
      </c>
      <c r="N46" s="57">
        <f t="shared" si="4"/>
        <v>0.040508</v>
      </c>
    </row>
    <row r="47" s="2" customFormat="1" customHeight="1" spans="1:14">
      <c r="A47" s="92"/>
      <c r="B47" s="93"/>
      <c r="C47" s="92"/>
      <c r="D47" s="94"/>
      <c r="E47" s="95"/>
      <c r="F47" s="96"/>
      <c r="G47" s="97"/>
      <c r="H47" s="91"/>
      <c r="I47" s="109">
        <v>7000</v>
      </c>
      <c r="J47" s="109" t="s">
        <v>90</v>
      </c>
      <c r="K47" s="62">
        <f t="shared" si="3"/>
        <v>16.1</v>
      </c>
      <c r="L47" s="62">
        <f t="shared" si="1"/>
        <v>16.6</v>
      </c>
      <c r="M47" s="63" t="s">
        <v>46</v>
      </c>
      <c r="N47" s="57">
        <f t="shared" si="4"/>
        <v>0.040508</v>
      </c>
    </row>
    <row r="48" s="2" customFormat="1" customHeight="1" spans="1:14">
      <c r="A48" s="92"/>
      <c r="B48" s="93"/>
      <c r="C48" s="92"/>
      <c r="D48" s="94"/>
      <c r="E48" s="95"/>
      <c r="F48" s="96"/>
      <c r="G48" s="97"/>
      <c r="H48" s="91"/>
      <c r="I48" s="109">
        <v>7000</v>
      </c>
      <c r="J48" s="109" t="s">
        <v>91</v>
      </c>
      <c r="K48" s="62">
        <f t="shared" si="3"/>
        <v>16.1</v>
      </c>
      <c r="L48" s="62">
        <f t="shared" si="1"/>
        <v>16.6</v>
      </c>
      <c r="M48" s="63" t="s">
        <v>46</v>
      </c>
      <c r="N48" s="57">
        <f t="shared" si="4"/>
        <v>0.040508</v>
      </c>
    </row>
    <row r="49" s="2" customFormat="1" customHeight="1" spans="1:14">
      <c r="A49" s="92"/>
      <c r="B49" s="93"/>
      <c r="C49" s="92"/>
      <c r="D49" s="94"/>
      <c r="E49" s="95"/>
      <c r="F49" s="96"/>
      <c r="G49" s="97"/>
      <c r="H49" s="91"/>
      <c r="I49" s="109">
        <v>7000</v>
      </c>
      <c r="J49" s="109" t="s">
        <v>92</v>
      </c>
      <c r="K49" s="62">
        <f t="shared" si="3"/>
        <v>16.1</v>
      </c>
      <c r="L49" s="62">
        <f t="shared" si="1"/>
        <v>16.6</v>
      </c>
      <c r="M49" s="63" t="s">
        <v>46</v>
      </c>
      <c r="N49" s="57">
        <f t="shared" si="4"/>
        <v>0.040508</v>
      </c>
    </row>
    <row r="50" s="2" customFormat="1" customHeight="1" spans="1:14">
      <c r="A50" s="92"/>
      <c r="B50" s="93"/>
      <c r="C50" s="92"/>
      <c r="D50" s="94"/>
      <c r="E50" s="95"/>
      <c r="F50" s="96"/>
      <c r="G50" s="97"/>
      <c r="H50" s="91"/>
      <c r="I50" s="109">
        <v>7000</v>
      </c>
      <c r="J50" s="109" t="s">
        <v>93</v>
      </c>
      <c r="K50" s="62">
        <f t="shared" si="3"/>
        <v>16.1</v>
      </c>
      <c r="L50" s="62">
        <f t="shared" si="1"/>
        <v>16.6</v>
      </c>
      <c r="M50" s="63" t="s">
        <v>46</v>
      </c>
      <c r="N50" s="57">
        <f t="shared" si="4"/>
        <v>0.040508</v>
      </c>
    </row>
    <row r="51" s="2" customFormat="1" customHeight="1" spans="1:14">
      <c r="A51" s="92"/>
      <c r="B51" s="93"/>
      <c r="C51" s="92"/>
      <c r="D51" s="94"/>
      <c r="E51" s="95"/>
      <c r="F51" s="96"/>
      <c r="G51" s="97"/>
      <c r="H51" s="91"/>
      <c r="I51" s="109">
        <v>7000</v>
      </c>
      <c r="J51" s="109" t="s">
        <v>94</v>
      </c>
      <c r="K51" s="62">
        <f t="shared" si="3"/>
        <v>16.1</v>
      </c>
      <c r="L51" s="62">
        <f t="shared" si="1"/>
        <v>16.6</v>
      </c>
      <c r="M51" s="63" t="s">
        <v>46</v>
      </c>
      <c r="N51" s="57">
        <f t="shared" si="4"/>
        <v>0.040508</v>
      </c>
    </row>
    <row r="52" s="2" customFormat="1" customHeight="1" spans="1:15">
      <c r="A52" s="92"/>
      <c r="B52" s="93"/>
      <c r="C52" s="92"/>
      <c r="D52" s="94"/>
      <c r="E52" s="95"/>
      <c r="F52" s="96"/>
      <c r="G52" s="97"/>
      <c r="H52" s="91"/>
      <c r="I52" s="109">
        <v>7000</v>
      </c>
      <c r="J52" s="109" t="s">
        <v>95</v>
      </c>
      <c r="K52" s="62">
        <f t="shared" si="3"/>
        <v>16.1</v>
      </c>
      <c r="L52" s="62">
        <f t="shared" si="1"/>
        <v>16.6</v>
      </c>
      <c r="M52" s="63" t="s">
        <v>46</v>
      </c>
      <c r="N52" s="57">
        <f t="shared" si="4"/>
        <v>0.040508</v>
      </c>
      <c r="O52" s="2">
        <f>SUM(I41:I52)</f>
        <v>84000</v>
      </c>
    </row>
    <row r="53" s="2" customFormat="1" customHeight="1" spans="1:15">
      <c r="A53" s="112"/>
      <c r="B53" s="113"/>
      <c r="C53" s="112"/>
      <c r="D53" s="112"/>
      <c r="E53" s="140"/>
      <c r="F53" s="114"/>
      <c r="G53" s="115"/>
      <c r="H53" s="116"/>
      <c r="I53" s="121"/>
      <c r="J53" s="121"/>
      <c r="K53" s="125"/>
      <c r="L53" s="125"/>
      <c r="M53" s="141"/>
      <c r="N53" s="57"/>
      <c r="O53" s="137"/>
    </row>
    <row r="54" s="2" customFormat="1" ht="19" customHeight="1" spans="1:15">
      <c r="A54" s="117"/>
      <c r="B54" s="118"/>
      <c r="C54" s="117"/>
      <c r="D54" s="117"/>
      <c r="E54" s="119"/>
      <c r="F54" s="120"/>
      <c r="G54" s="121"/>
      <c r="H54" s="116"/>
      <c r="I54" s="126">
        <f>SUM(I8:I53)</f>
        <v>148500</v>
      </c>
      <c r="J54" s="126" t="s">
        <v>96</v>
      </c>
      <c r="K54" s="138">
        <f>SUM(K8:K53)</f>
        <v>639.54</v>
      </c>
      <c r="L54" s="138">
        <f>SUM(L8:L53)</f>
        <v>662.04</v>
      </c>
      <c r="M54" s="139"/>
      <c r="N54" s="57">
        <f>SUM(N8:N53)</f>
        <v>1.717326</v>
      </c>
      <c r="O54" s="137"/>
    </row>
    <row r="55" s="1" customFormat="1" spans="8:12">
      <c r="H55" s="4"/>
      <c r="I55" s="78"/>
      <c r="J55" s="78"/>
      <c r="K55" s="5"/>
      <c r="L55" s="5"/>
    </row>
    <row r="56" s="1" customFormat="1" spans="8:12">
      <c r="H56" s="4"/>
      <c r="K56" s="5"/>
      <c r="L56" s="5"/>
    </row>
    <row r="57" s="1" customFormat="1" spans="8:12">
      <c r="H57" s="50"/>
      <c r="K57" s="5"/>
      <c r="L57" s="5"/>
    </row>
    <row r="58" s="1" customFormat="1" spans="8:12">
      <c r="H58" s="4"/>
      <c r="K58" s="5"/>
      <c r="L58" s="5"/>
    </row>
    <row r="59" s="1" customFormat="1" spans="8:12">
      <c r="H59" s="4"/>
      <c r="K59" s="5"/>
      <c r="L59" s="5"/>
    </row>
    <row r="60" s="1" customFormat="1" spans="8:12">
      <c r="H60" s="4"/>
      <c r="K60" s="5"/>
      <c r="L60" s="5"/>
    </row>
    <row r="61" s="1" customFormat="1" spans="8:12">
      <c r="H61" s="4"/>
      <c r="K61" s="5"/>
      <c r="L61" s="5"/>
    </row>
    <row r="62" s="1" customFormat="1" spans="8:12">
      <c r="H62" s="4"/>
      <c r="K62" s="5"/>
      <c r="L62" s="5"/>
    </row>
  </sheetData>
  <mergeCells count="17">
    <mergeCell ref="A1:M1"/>
    <mergeCell ref="A2:M2"/>
    <mergeCell ref="F3:G3"/>
    <mergeCell ref="A8:A40"/>
    <mergeCell ref="A41:A52"/>
    <mergeCell ref="B8:B40"/>
    <mergeCell ref="B41:B52"/>
    <mergeCell ref="C8:C40"/>
    <mergeCell ref="C41:C52"/>
    <mergeCell ref="D8:D40"/>
    <mergeCell ref="D41:D52"/>
    <mergeCell ref="E8:E40"/>
    <mergeCell ref="E41:E52"/>
    <mergeCell ref="F8:F40"/>
    <mergeCell ref="F41:F52"/>
    <mergeCell ref="G8:G40"/>
    <mergeCell ref="G41:G5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topLeftCell="A80" workbookViewId="0">
      <selection activeCell="I115" sqref="I115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4" customWidth="1"/>
    <col min="9" max="9" width="8.26666666666667" style="1" customWidth="1"/>
    <col min="10" max="10" width="8.5" style="1" customWidth="1"/>
    <col min="11" max="11" width="8.5" style="5" customWidth="1"/>
    <col min="12" max="12" width="10.375" style="5" customWidth="1"/>
    <col min="13" max="13" width="11.5" style="1" customWidth="1"/>
    <col min="14" max="14" width="9.75" style="1" customWidth="1"/>
    <col min="15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97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3" t="s">
        <v>4</v>
      </c>
      <c r="F4" s="14"/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4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</row>
    <row r="7" s="2" customFormat="1" ht="27" customHeight="1" spans="1:14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</row>
    <row r="8" s="2" customFormat="1" customHeight="1" spans="1:14">
      <c r="A8" s="85" t="s">
        <v>34</v>
      </c>
      <c r="B8" s="86" t="s">
        <v>35</v>
      </c>
      <c r="C8" s="85" t="s">
        <v>36</v>
      </c>
      <c r="D8" s="87" t="s">
        <v>37</v>
      </c>
      <c r="E8" s="88" t="s">
        <v>38</v>
      </c>
      <c r="F8" s="89" t="s">
        <v>42</v>
      </c>
      <c r="G8" s="90">
        <v>75250</v>
      </c>
      <c r="H8" s="91"/>
      <c r="I8" s="109">
        <v>2000</v>
      </c>
      <c r="J8" s="109" t="s">
        <v>98</v>
      </c>
      <c r="K8" s="62">
        <f>I8*0.00692</f>
        <v>13.84</v>
      </c>
      <c r="L8" s="62">
        <f>K8+0.5</f>
        <v>14.34</v>
      </c>
      <c r="M8" s="63" t="s">
        <v>41</v>
      </c>
      <c r="N8" s="57">
        <f>0.7*0.26*0.205</f>
        <v>0.03731</v>
      </c>
    </row>
    <row r="9" s="2" customFormat="1" customHeight="1" spans="1:14">
      <c r="A9" s="92"/>
      <c r="B9" s="93"/>
      <c r="C9" s="92"/>
      <c r="D9" s="94"/>
      <c r="E9" s="95"/>
      <c r="F9" s="96"/>
      <c r="G9" s="97"/>
      <c r="H9" s="91"/>
      <c r="I9" s="109">
        <v>2000</v>
      </c>
      <c r="J9" s="109" t="s">
        <v>99</v>
      </c>
      <c r="K9" s="62">
        <f t="shared" ref="K9:K40" si="0">I9*0.00692</f>
        <v>13.84</v>
      </c>
      <c r="L9" s="62">
        <f>K9+0.5</f>
        <v>14.34</v>
      </c>
      <c r="M9" s="63" t="s">
        <v>41</v>
      </c>
      <c r="N9" s="57">
        <f>0.7*0.26*0.205</f>
        <v>0.03731</v>
      </c>
    </row>
    <row r="10" s="2" customFormat="1" customHeight="1" spans="1:14">
      <c r="A10" s="92"/>
      <c r="B10" s="93"/>
      <c r="C10" s="92"/>
      <c r="D10" s="94"/>
      <c r="E10" s="95"/>
      <c r="F10" s="96"/>
      <c r="G10" s="97"/>
      <c r="H10" s="91"/>
      <c r="I10" s="109">
        <v>2000</v>
      </c>
      <c r="J10" s="109" t="s">
        <v>100</v>
      </c>
      <c r="K10" s="62">
        <f t="shared" si="0"/>
        <v>13.84</v>
      </c>
      <c r="L10" s="62">
        <f t="shared" ref="L10:L28" si="1">K10+0.5</f>
        <v>14.34</v>
      </c>
      <c r="M10" s="63" t="s">
        <v>41</v>
      </c>
      <c r="N10" s="57">
        <f t="shared" ref="N10:N28" si="2">0.7*0.26*0.205</f>
        <v>0.03731</v>
      </c>
    </row>
    <row r="11" s="2" customFormat="1" customHeight="1" spans="1:14">
      <c r="A11" s="92"/>
      <c r="B11" s="93"/>
      <c r="C11" s="92"/>
      <c r="D11" s="94"/>
      <c r="E11" s="95"/>
      <c r="F11" s="96"/>
      <c r="G11" s="97"/>
      <c r="H11" s="91"/>
      <c r="I11" s="109">
        <v>2000</v>
      </c>
      <c r="J11" s="109" t="s">
        <v>101</v>
      </c>
      <c r="K11" s="62">
        <f t="shared" si="0"/>
        <v>13.84</v>
      </c>
      <c r="L11" s="62">
        <f t="shared" si="1"/>
        <v>14.34</v>
      </c>
      <c r="M11" s="63" t="s">
        <v>41</v>
      </c>
      <c r="N11" s="57">
        <f t="shared" si="2"/>
        <v>0.03731</v>
      </c>
    </row>
    <row r="12" s="2" customFormat="1" customHeight="1" spans="1:14">
      <c r="A12" s="92"/>
      <c r="B12" s="93"/>
      <c r="C12" s="92"/>
      <c r="D12" s="94"/>
      <c r="E12" s="95"/>
      <c r="F12" s="96"/>
      <c r="G12" s="97"/>
      <c r="H12" s="91"/>
      <c r="I12" s="109">
        <v>2000</v>
      </c>
      <c r="J12" s="109" t="s">
        <v>102</v>
      </c>
      <c r="K12" s="62">
        <f t="shared" si="0"/>
        <v>13.84</v>
      </c>
      <c r="L12" s="62">
        <f t="shared" si="1"/>
        <v>14.34</v>
      </c>
      <c r="M12" s="63" t="s">
        <v>41</v>
      </c>
      <c r="N12" s="57">
        <f t="shared" si="2"/>
        <v>0.03731</v>
      </c>
    </row>
    <row r="13" s="2" customFormat="1" customHeight="1" spans="1:14">
      <c r="A13" s="92"/>
      <c r="B13" s="93"/>
      <c r="C13" s="92"/>
      <c r="D13" s="94"/>
      <c r="E13" s="95"/>
      <c r="F13" s="96"/>
      <c r="G13" s="97"/>
      <c r="H13" s="91"/>
      <c r="I13" s="109">
        <v>2000</v>
      </c>
      <c r="J13" s="109" t="s">
        <v>103</v>
      </c>
      <c r="K13" s="62">
        <f t="shared" si="0"/>
        <v>13.84</v>
      </c>
      <c r="L13" s="62">
        <f t="shared" si="1"/>
        <v>14.34</v>
      </c>
      <c r="M13" s="63" t="s">
        <v>41</v>
      </c>
      <c r="N13" s="57">
        <f t="shared" si="2"/>
        <v>0.03731</v>
      </c>
    </row>
    <row r="14" s="2" customFormat="1" customHeight="1" spans="1:14">
      <c r="A14" s="92"/>
      <c r="B14" s="93"/>
      <c r="C14" s="92"/>
      <c r="D14" s="94"/>
      <c r="E14" s="95"/>
      <c r="F14" s="96"/>
      <c r="G14" s="97"/>
      <c r="H14" s="91"/>
      <c r="I14" s="109">
        <v>2000</v>
      </c>
      <c r="J14" s="109" t="s">
        <v>104</v>
      </c>
      <c r="K14" s="62">
        <f t="shared" si="0"/>
        <v>13.84</v>
      </c>
      <c r="L14" s="62">
        <f t="shared" si="1"/>
        <v>14.34</v>
      </c>
      <c r="M14" s="63" t="s">
        <v>41</v>
      </c>
      <c r="N14" s="57">
        <f t="shared" si="2"/>
        <v>0.03731</v>
      </c>
    </row>
    <row r="15" s="2" customFormat="1" customHeight="1" spans="1:14">
      <c r="A15" s="92"/>
      <c r="B15" s="93"/>
      <c r="C15" s="92"/>
      <c r="D15" s="94"/>
      <c r="E15" s="95"/>
      <c r="F15" s="96"/>
      <c r="G15" s="97"/>
      <c r="H15" s="91"/>
      <c r="I15" s="109">
        <v>2000</v>
      </c>
      <c r="J15" s="109" t="s">
        <v>105</v>
      </c>
      <c r="K15" s="62">
        <f t="shared" si="0"/>
        <v>13.84</v>
      </c>
      <c r="L15" s="62">
        <f t="shared" si="1"/>
        <v>14.34</v>
      </c>
      <c r="M15" s="63" t="s">
        <v>41</v>
      </c>
      <c r="N15" s="57">
        <f t="shared" si="2"/>
        <v>0.03731</v>
      </c>
    </row>
    <row r="16" s="2" customFormat="1" customHeight="1" spans="1:14">
      <c r="A16" s="92"/>
      <c r="B16" s="93"/>
      <c r="C16" s="92"/>
      <c r="D16" s="94"/>
      <c r="E16" s="95"/>
      <c r="F16" s="96"/>
      <c r="G16" s="97"/>
      <c r="H16" s="91"/>
      <c r="I16" s="109">
        <v>2000</v>
      </c>
      <c r="J16" s="109" t="s">
        <v>106</v>
      </c>
      <c r="K16" s="62">
        <f t="shared" si="0"/>
        <v>13.84</v>
      </c>
      <c r="L16" s="62">
        <f t="shared" si="1"/>
        <v>14.34</v>
      </c>
      <c r="M16" s="63" t="s">
        <v>41</v>
      </c>
      <c r="N16" s="57">
        <f t="shared" si="2"/>
        <v>0.03731</v>
      </c>
    </row>
    <row r="17" s="2" customFormat="1" customHeight="1" spans="1:14">
      <c r="A17" s="92"/>
      <c r="B17" s="93"/>
      <c r="C17" s="92"/>
      <c r="D17" s="94"/>
      <c r="E17" s="95"/>
      <c r="F17" s="96"/>
      <c r="G17" s="97"/>
      <c r="H17" s="91"/>
      <c r="I17" s="109">
        <v>2000</v>
      </c>
      <c r="J17" s="109" t="s">
        <v>107</v>
      </c>
      <c r="K17" s="62">
        <f t="shared" si="0"/>
        <v>13.84</v>
      </c>
      <c r="L17" s="62">
        <f t="shared" si="1"/>
        <v>14.34</v>
      </c>
      <c r="M17" s="63" t="s">
        <v>41</v>
      </c>
      <c r="N17" s="57">
        <f t="shared" si="2"/>
        <v>0.03731</v>
      </c>
    </row>
    <row r="18" s="2" customFormat="1" customHeight="1" spans="1:14">
      <c r="A18" s="92"/>
      <c r="B18" s="93"/>
      <c r="C18" s="92"/>
      <c r="D18" s="94"/>
      <c r="E18" s="95"/>
      <c r="F18" s="96"/>
      <c r="G18" s="97"/>
      <c r="H18" s="91"/>
      <c r="I18" s="109">
        <v>2000</v>
      </c>
      <c r="J18" s="109" t="s">
        <v>108</v>
      </c>
      <c r="K18" s="62">
        <f t="shared" si="0"/>
        <v>13.84</v>
      </c>
      <c r="L18" s="62">
        <f t="shared" si="1"/>
        <v>14.34</v>
      </c>
      <c r="M18" s="63" t="s">
        <v>41</v>
      </c>
      <c r="N18" s="57">
        <f t="shared" si="2"/>
        <v>0.03731</v>
      </c>
    </row>
    <row r="19" s="2" customFormat="1" customHeight="1" spans="1:14">
      <c r="A19" s="92"/>
      <c r="B19" s="93"/>
      <c r="C19" s="92"/>
      <c r="D19" s="94"/>
      <c r="E19" s="95"/>
      <c r="F19" s="96"/>
      <c r="G19" s="97"/>
      <c r="H19" s="91"/>
      <c r="I19" s="109">
        <v>2000</v>
      </c>
      <c r="J19" s="109" t="s">
        <v>109</v>
      </c>
      <c r="K19" s="62">
        <f t="shared" si="0"/>
        <v>13.84</v>
      </c>
      <c r="L19" s="62">
        <f t="shared" si="1"/>
        <v>14.34</v>
      </c>
      <c r="M19" s="63" t="s">
        <v>41</v>
      </c>
      <c r="N19" s="57">
        <f t="shared" si="2"/>
        <v>0.03731</v>
      </c>
    </row>
    <row r="20" s="2" customFormat="1" customHeight="1" spans="1:14">
      <c r="A20" s="92"/>
      <c r="B20" s="93"/>
      <c r="C20" s="92"/>
      <c r="D20" s="94"/>
      <c r="E20" s="95"/>
      <c r="F20" s="96"/>
      <c r="G20" s="97"/>
      <c r="H20" s="91"/>
      <c r="I20" s="109">
        <v>2000</v>
      </c>
      <c r="J20" s="109" t="s">
        <v>110</v>
      </c>
      <c r="K20" s="62">
        <f t="shared" si="0"/>
        <v>13.84</v>
      </c>
      <c r="L20" s="62">
        <f t="shared" si="1"/>
        <v>14.34</v>
      </c>
      <c r="M20" s="63" t="s">
        <v>41</v>
      </c>
      <c r="N20" s="57">
        <f t="shared" si="2"/>
        <v>0.03731</v>
      </c>
    </row>
    <row r="21" s="2" customFormat="1" customHeight="1" spans="1:14">
      <c r="A21" s="92"/>
      <c r="B21" s="93"/>
      <c r="C21" s="92"/>
      <c r="D21" s="94"/>
      <c r="E21" s="95"/>
      <c r="F21" s="96"/>
      <c r="G21" s="97"/>
      <c r="H21" s="91"/>
      <c r="I21" s="109">
        <v>2000</v>
      </c>
      <c r="J21" s="109" t="s">
        <v>111</v>
      </c>
      <c r="K21" s="62">
        <f t="shared" si="0"/>
        <v>13.84</v>
      </c>
      <c r="L21" s="62">
        <f t="shared" si="1"/>
        <v>14.34</v>
      </c>
      <c r="M21" s="63" t="s">
        <v>41</v>
      </c>
      <c r="N21" s="57">
        <f t="shared" si="2"/>
        <v>0.03731</v>
      </c>
    </row>
    <row r="22" s="2" customFormat="1" customHeight="1" spans="1:14">
      <c r="A22" s="92"/>
      <c r="B22" s="93"/>
      <c r="C22" s="92"/>
      <c r="D22" s="94"/>
      <c r="E22" s="95"/>
      <c r="F22" s="96"/>
      <c r="G22" s="97"/>
      <c r="H22" s="91"/>
      <c r="I22" s="109">
        <v>2000</v>
      </c>
      <c r="J22" s="109" t="s">
        <v>112</v>
      </c>
      <c r="K22" s="62">
        <f t="shared" si="0"/>
        <v>13.84</v>
      </c>
      <c r="L22" s="62">
        <f t="shared" si="1"/>
        <v>14.34</v>
      </c>
      <c r="M22" s="63" t="s">
        <v>41</v>
      </c>
      <c r="N22" s="57">
        <f t="shared" si="2"/>
        <v>0.03731</v>
      </c>
    </row>
    <row r="23" s="2" customFormat="1" customHeight="1" spans="1:14">
      <c r="A23" s="92"/>
      <c r="B23" s="93"/>
      <c r="C23" s="92"/>
      <c r="D23" s="94"/>
      <c r="E23" s="95"/>
      <c r="F23" s="96"/>
      <c r="G23" s="97"/>
      <c r="H23" s="91"/>
      <c r="I23" s="109">
        <v>2000</v>
      </c>
      <c r="J23" s="109" t="s">
        <v>113</v>
      </c>
      <c r="K23" s="62">
        <f t="shared" si="0"/>
        <v>13.84</v>
      </c>
      <c r="L23" s="62">
        <f t="shared" si="1"/>
        <v>14.34</v>
      </c>
      <c r="M23" s="63" t="s">
        <v>41</v>
      </c>
      <c r="N23" s="57">
        <f t="shared" si="2"/>
        <v>0.03731</v>
      </c>
    </row>
    <row r="24" s="2" customFormat="1" customHeight="1" spans="1:14">
      <c r="A24" s="92"/>
      <c r="B24" s="93"/>
      <c r="C24" s="92"/>
      <c r="D24" s="94"/>
      <c r="E24" s="95"/>
      <c r="F24" s="96"/>
      <c r="G24" s="97"/>
      <c r="H24" s="91"/>
      <c r="I24" s="109">
        <v>2000</v>
      </c>
      <c r="J24" s="109" t="s">
        <v>114</v>
      </c>
      <c r="K24" s="62">
        <f t="shared" si="0"/>
        <v>13.84</v>
      </c>
      <c r="L24" s="62">
        <f t="shared" si="1"/>
        <v>14.34</v>
      </c>
      <c r="M24" s="63" t="s">
        <v>41</v>
      </c>
      <c r="N24" s="57">
        <f t="shared" si="2"/>
        <v>0.03731</v>
      </c>
    </row>
    <row r="25" s="2" customFormat="1" customHeight="1" spans="1:14">
      <c r="A25" s="92"/>
      <c r="B25" s="93"/>
      <c r="C25" s="92"/>
      <c r="D25" s="94"/>
      <c r="E25" s="95"/>
      <c r="F25" s="96"/>
      <c r="G25" s="97"/>
      <c r="H25" s="91"/>
      <c r="I25" s="109">
        <v>2000</v>
      </c>
      <c r="J25" s="109" t="s">
        <v>115</v>
      </c>
      <c r="K25" s="62">
        <f t="shared" si="0"/>
        <v>13.84</v>
      </c>
      <c r="L25" s="62">
        <f t="shared" si="1"/>
        <v>14.34</v>
      </c>
      <c r="M25" s="63" t="s">
        <v>41</v>
      </c>
      <c r="N25" s="57">
        <f t="shared" si="2"/>
        <v>0.03731</v>
      </c>
    </row>
    <row r="26" s="2" customFormat="1" customHeight="1" spans="1:14">
      <c r="A26" s="92"/>
      <c r="B26" s="93"/>
      <c r="C26" s="92"/>
      <c r="D26" s="94"/>
      <c r="E26" s="95"/>
      <c r="F26" s="96"/>
      <c r="G26" s="97"/>
      <c r="H26" s="91"/>
      <c r="I26" s="109">
        <v>2000</v>
      </c>
      <c r="J26" s="109" t="s">
        <v>116</v>
      </c>
      <c r="K26" s="62">
        <f t="shared" si="0"/>
        <v>13.84</v>
      </c>
      <c r="L26" s="62">
        <f t="shared" si="1"/>
        <v>14.34</v>
      </c>
      <c r="M26" s="63" t="s">
        <v>41</v>
      </c>
      <c r="N26" s="57">
        <f t="shared" si="2"/>
        <v>0.03731</v>
      </c>
    </row>
    <row r="27" s="2" customFormat="1" customHeight="1" spans="1:14">
      <c r="A27" s="92"/>
      <c r="B27" s="93"/>
      <c r="C27" s="92"/>
      <c r="D27" s="94"/>
      <c r="E27" s="95"/>
      <c r="F27" s="96"/>
      <c r="G27" s="97"/>
      <c r="H27" s="91"/>
      <c r="I27" s="109">
        <v>2000</v>
      </c>
      <c r="J27" s="109" t="s">
        <v>117</v>
      </c>
      <c r="K27" s="62">
        <f t="shared" si="0"/>
        <v>13.84</v>
      </c>
      <c r="L27" s="62">
        <f t="shared" si="1"/>
        <v>14.34</v>
      </c>
      <c r="M27" s="63" t="s">
        <v>41</v>
      </c>
      <c r="N27" s="57">
        <f t="shared" si="2"/>
        <v>0.03731</v>
      </c>
    </row>
    <row r="28" s="2" customFormat="1" customHeight="1" spans="1:14">
      <c r="A28" s="92"/>
      <c r="B28" s="93"/>
      <c r="C28" s="92"/>
      <c r="D28" s="94"/>
      <c r="E28" s="95"/>
      <c r="F28" s="96"/>
      <c r="G28" s="97"/>
      <c r="H28" s="91"/>
      <c r="I28" s="109">
        <v>2000</v>
      </c>
      <c r="J28" s="109" t="s">
        <v>118</v>
      </c>
      <c r="K28" s="62">
        <f t="shared" si="0"/>
        <v>13.84</v>
      </c>
      <c r="L28" s="62">
        <f t="shared" si="1"/>
        <v>14.34</v>
      </c>
      <c r="M28" s="63" t="s">
        <v>41</v>
      </c>
      <c r="N28" s="57">
        <f t="shared" si="2"/>
        <v>0.03731</v>
      </c>
    </row>
    <row r="29" s="2" customFormat="1" customHeight="1" spans="1:14">
      <c r="A29" s="92"/>
      <c r="B29" s="93"/>
      <c r="C29" s="92"/>
      <c r="D29" s="94"/>
      <c r="E29" s="95"/>
      <c r="F29" s="96"/>
      <c r="G29" s="97"/>
      <c r="H29" s="91"/>
      <c r="I29" s="109">
        <v>2000</v>
      </c>
      <c r="J29" s="109" t="s">
        <v>119</v>
      </c>
      <c r="K29" s="62">
        <f t="shared" si="0"/>
        <v>13.84</v>
      </c>
      <c r="L29" s="62">
        <f t="shared" ref="L29:L53" si="3">K29+0.5</f>
        <v>14.34</v>
      </c>
      <c r="M29" s="63" t="s">
        <v>41</v>
      </c>
      <c r="N29" s="57">
        <f t="shared" ref="N29:N53" si="4">0.7*0.26*0.205</f>
        <v>0.03731</v>
      </c>
    </row>
    <row r="30" s="2" customFormat="1" customHeight="1" spans="1:14">
      <c r="A30" s="92"/>
      <c r="B30" s="93"/>
      <c r="C30" s="92"/>
      <c r="D30" s="94"/>
      <c r="E30" s="95"/>
      <c r="F30" s="96"/>
      <c r="G30" s="97"/>
      <c r="H30" s="91"/>
      <c r="I30" s="109">
        <v>2000</v>
      </c>
      <c r="J30" s="109" t="s">
        <v>120</v>
      </c>
      <c r="K30" s="62">
        <f t="shared" si="0"/>
        <v>13.84</v>
      </c>
      <c r="L30" s="62">
        <f t="shared" si="3"/>
        <v>14.34</v>
      </c>
      <c r="M30" s="63" t="s">
        <v>41</v>
      </c>
      <c r="N30" s="57">
        <f t="shared" si="4"/>
        <v>0.03731</v>
      </c>
    </row>
    <row r="31" s="2" customFormat="1" customHeight="1" spans="1:14">
      <c r="A31" s="92"/>
      <c r="B31" s="93"/>
      <c r="C31" s="92"/>
      <c r="D31" s="94"/>
      <c r="E31" s="95"/>
      <c r="F31" s="96"/>
      <c r="G31" s="97"/>
      <c r="H31" s="91"/>
      <c r="I31" s="109">
        <v>2000</v>
      </c>
      <c r="J31" s="109" t="s">
        <v>121</v>
      </c>
      <c r="K31" s="62">
        <f t="shared" si="0"/>
        <v>13.84</v>
      </c>
      <c r="L31" s="62">
        <f t="shared" si="3"/>
        <v>14.34</v>
      </c>
      <c r="M31" s="63" t="s">
        <v>41</v>
      </c>
      <c r="N31" s="57">
        <f t="shared" si="4"/>
        <v>0.03731</v>
      </c>
    </row>
    <row r="32" s="2" customFormat="1" customHeight="1" spans="1:14">
      <c r="A32" s="85" t="s">
        <v>34</v>
      </c>
      <c r="B32" s="86" t="s">
        <v>35</v>
      </c>
      <c r="C32" s="85" t="s">
        <v>36</v>
      </c>
      <c r="D32" s="87" t="s">
        <v>37</v>
      </c>
      <c r="E32" s="88" t="s">
        <v>38</v>
      </c>
      <c r="F32" s="89" t="s">
        <v>44</v>
      </c>
      <c r="G32" s="90">
        <v>42100</v>
      </c>
      <c r="H32" s="91"/>
      <c r="I32" s="109">
        <v>2000</v>
      </c>
      <c r="J32" s="109" t="s">
        <v>122</v>
      </c>
      <c r="K32" s="62">
        <f t="shared" si="0"/>
        <v>13.84</v>
      </c>
      <c r="L32" s="62">
        <f t="shared" si="3"/>
        <v>14.34</v>
      </c>
      <c r="M32" s="63" t="s">
        <v>41</v>
      </c>
      <c r="N32" s="57">
        <f t="shared" si="4"/>
        <v>0.03731</v>
      </c>
    </row>
    <row r="33" s="2" customFormat="1" customHeight="1" spans="1:14">
      <c r="A33" s="92"/>
      <c r="B33" s="93"/>
      <c r="C33" s="92"/>
      <c r="D33" s="94"/>
      <c r="E33" s="95"/>
      <c r="F33" s="96"/>
      <c r="G33" s="97"/>
      <c r="H33" s="91"/>
      <c r="I33" s="109">
        <v>2000</v>
      </c>
      <c r="J33" s="109" t="s">
        <v>123</v>
      </c>
      <c r="K33" s="62">
        <f t="shared" si="0"/>
        <v>13.84</v>
      </c>
      <c r="L33" s="62">
        <f t="shared" si="3"/>
        <v>14.34</v>
      </c>
      <c r="M33" s="63" t="s">
        <v>41</v>
      </c>
      <c r="N33" s="57">
        <f t="shared" si="4"/>
        <v>0.03731</v>
      </c>
    </row>
    <row r="34" s="2" customFormat="1" customHeight="1" spans="1:14">
      <c r="A34" s="92"/>
      <c r="B34" s="93"/>
      <c r="C34" s="92"/>
      <c r="D34" s="94"/>
      <c r="E34" s="95"/>
      <c r="F34" s="96"/>
      <c r="G34" s="97"/>
      <c r="H34" s="91"/>
      <c r="I34" s="109">
        <v>2000</v>
      </c>
      <c r="J34" s="109" t="s">
        <v>124</v>
      </c>
      <c r="K34" s="62">
        <f t="shared" si="0"/>
        <v>13.84</v>
      </c>
      <c r="L34" s="62">
        <f t="shared" si="3"/>
        <v>14.34</v>
      </c>
      <c r="M34" s="63" t="s">
        <v>41</v>
      </c>
      <c r="N34" s="57">
        <f t="shared" si="4"/>
        <v>0.03731</v>
      </c>
    </row>
    <row r="35" s="2" customFormat="1" customHeight="1" spans="1:14">
      <c r="A35" s="92"/>
      <c r="B35" s="93"/>
      <c r="C35" s="92"/>
      <c r="D35" s="94"/>
      <c r="E35" s="95"/>
      <c r="F35" s="96"/>
      <c r="G35" s="97"/>
      <c r="H35" s="91"/>
      <c r="I35" s="109">
        <v>2000</v>
      </c>
      <c r="J35" s="109" t="s">
        <v>125</v>
      </c>
      <c r="K35" s="62">
        <f t="shared" si="0"/>
        <v>13.84</v>
      </c>
      <c r="L35" s="62">
        <f t="shared" si="3"/>
        <v>14.34</v>
      </c>
      <c r="M35" s="63" t="s">
        <v>41</v>
      </c>
      <c r="N35" s="57">
        <f t="shared" si="4"/>
        <v>0.03731</v>
      </c>
    </row>
    <row r="36" s="2" customFormat="1" customHeight="1" spans="1:14">
      <c r="A36" s="92"/>
      <c r="B36" s="93"/>
      <c r="C36" s="92"/>
      <c r="D36" s="94"/>
      <c r="E36" s="95"/>
      <c r="F36" s="96"/>
      <c r="G36" s="97"/>
      <c r="H36" s="91"/>
      <c r="I36" s="109">
        <v>2000</v>
      </c>
      <c r="J36" s="109" t="s">
        <v>126</v>
      </c>
      <c r="K36" s="62">
        <f t="shared" si="0"/>
        <v>13.84</v>
      </c>
      <c r="L36" s="62">
        <f t="shared" si="3"/>
        <v>14.34</v>
      </c>
      <c r="M36" s="63" t="s">
        <v>41</v>
      </c>
      <c r="N36" s="57">
        <f t="shared" si="4"/>
        <v>0.03731</v>
      </c>
    </row>
    <row r="37" s="2" customFormat="1" customHeight="1" spans="1:14">
      <c r="A37" s="92"/>
      <c r="B37" s="93"/>
      <c r="C37" s="92"/>
      <c r="D37" s="94"/>
      <c r="E37" s="95"/>
      <c r="F37" s="96"/>
      <c r="G37" s="97"/>
      <c r="H37" s="91"/>
      <c r="I37" s="109">
        <v>2000</v>
      </c>
      <c r="J37" s="109" t="s">
        <v>127</v>
      </c>
      <c r="K37" s="62">
        <f t="shared" si="0"/>
        <v>13.84</v>
      </c>
      <c r="L37" s="62">
        <f t="shared" si="3"/>
        <v>14.34</v>
      </c>
      <c r="M37" s="63" t="s">
        <v>41</v>
      </c>
      <c r="N37" s="57">
        <f t="shared" si="4"/>
        <v>0.03731</v>
      </c>
    </row>
    <row r="38" s="2" customFormat="1" customHeight="1" spans="1:14">
      <c r="A38" s="92"/>
      <c r="B38" s="93"/>
      <c r="C38" s="92"/>
      <c r="D38" s="94"/>
      <c r="E38" s="95"/>
      <c r="F38" s="96"/>
      <c r="G38" s="97"/>
      <c r="H38" s="91"/>
      <c r="I38" s="109">
        <v>2000</v>
      </c>
      <c r="J38" s="109" t="s">
        <v>128</v>
      </c>
      <c r="K38" s="62">
        <f t="shared" si="0"/>
        <v>13.84</v>
      </c>
      <c r="L38" s="62">
        <f t="shared" si="3"/>
        <v>14.34</v>
      </c>
      <c r="M38" s="63" t="s">
        <v>41</v>
      </c>
      <c r="N38" s="57">
        <f t="shared" si="4"/>
        <v>0.03731</v>
      </c>
    </row>
    <row r="39" s="2" customFormat="1" customHeight="1" spans="1:14">
      <c r="A39" s="92"/>
      <c r="B39" s="93"/>
      <c r="C39" s="92"/>
      <c r="D39" s="94"/>
      <c r="E39" s="95"/>
      <c r="F39" s="96"/>
      <c r="G39" s="97"/>
      <c r="H39" s="91"/>
      <c r="I39" s="109">
        <v>2000</v>
      </c>
      <c r="J39" s="109" t="s">
        <v>129</v>
      </c>
      <c r="K39" s="62">
        <f t="shared" si="0"/>
        <v>13.84</v>
      </c>
      <c r="L39" s="62">
        <f t="shared" si="3"/>
        <v>14.34</v>
      </c>
      <c r="M39" s="63" t="s">
        <v>41</v>
      </c>
      <c r="N39" s="57">
        <f t="shared" si="4"/>
        <v>0.03731</v>
      </c>
    </row>
    <row r="40" s="2" customFormat="1" customHeight="1" spans="1:14">
      <c r="A40" s="92"/>
      <c r="B40" s="93"/>
      <c r="C40" s="92"/>
      <c r="D40" s="94"/>
      <c r="E40" s="95"/>
      <c r="F40" s="96"/>
      <c r="G40" s="97"/>
      <c r="H40" s="91"/>
      <c r="I40" s="109">
        <v>2000</v>
      </c>
      <c r="J40" s="109" t="s">
        <v>130</v>
      </c>
      <c r="K40" s="62">
        <f t="shared" si="0"/>
        <v>13.84</v>
      </c>
      <c r="L40" s="62">
        <f t="shared" si="3"/>
        <v>14.34</v>
      </c>
      <c r="M40" s="63" t="s">
        <v>41</v>
      </c>
      <c r="N40" s="57">
        <f t="shared" si="4"/>
        <v>0.03731</v>
      </c>
    </row>
    <row r="41" s="2" customFormat="1" customHeight="1" spans="1:14">
      <c r="A41" s="92"/>
      <c r="B41" s="93"/>
      <c r="C41" s="92"/>
      <c r="D41" s="94"/>
      <c r="E41" s="95"/>
      <c r="F41" s="96"/>
      <c r="G41" s="97"/>
      <c r="H41" s="91"/>
      <c r="I41" s="109">
        <v>2000</v>
      </c>
      <c r="J41" s="109" t="s">
        <v>131</v>
      </c>
      <c r="K41" s="62">
        <f t="shared" ref="K41:K81" si="5">I41*0.00692</f>
        <v>13.84</v>
      </c>
      <c r="L41" s="62">
        <f t="shared" si="3"/>
        <v>14.34</v>
      </c>
      <c r="M41" s="63" t="s">
        <v>41</v>
      </c>
      <c r="N41" s="57">
        <f t="shared" si="4"/>
        <v>0.03731</v>
      </c>
    </row>
    <row r="42" s="2" customFormat="1" customHeight="1" spans="1:14">
      <c r="A42" s="92"/>
      <c r="B42" s="93"/>
      <c r="C42" s="92"/>
      <c r="D42" s="94"/>
      <c r="E42" s="95"/>
      <c r="F42" s="96"/>
      <c r="G42" s="97"/>
      <c r="H42" s="91"/>
      <c r="I42" s="109">
        <v>2000</v>
      </c>
      <c r="J42" s="109" t="s">
        <v>132</v>
      </c>
      <c r="K42" s="62">
        <f t="shared" si="5"/>
        <v>13.84</v>
      </c>
      <c r="L42" s="62">
        <f t="shared" si="3"/>
        <v>14.34</v>
      </c>
      <c r="M42" s="63" t="s">
        <v>41</v>
      </c>
      <c r="N42" s="57">
        <f t="shared" si="4"/>
        <v>0.03731</v>
      </c>
    </row>
    <row r="43" s="2" customFormat="1" customHeight="1" spans="1:14">
      <c r="A43" s="92"/>
      <c r="B43" s="93"/>
      <c r="C43" s="92"/>
      <c r="D43" s="94"/>
      <c r="E43" s="95"/>
      <c r="F43" s="96"/>
      <c r="G43" s="97"/>
      <c r="H43" s="91"/>
      <c r="I43" s="109">
        <v>2000</v>
      </c>
      <c r="J43" s="109" t="s">
        <v>133</v>
      </c>
      <c r="K43" s="62">
        <f t="shared" si="5"/>
        <v>13.84</v>
      </c>
      <c r="L43" s="62">
        <f t="shared" si="3"/>
        <v>14.34</v>
      </c>
      <c r="M43" s="63" t="s">
        <v>41</v>
      </c>
      <c r="N43" s="57">
        <f t="shared" si="4"/>
        <v>0.03731</v>
      </c>
    </row>
    <row r="44" s="2" customFormat="1" customHeight="1" spans="1:14">
      <c r="A44" s="92"/>
      <c r="B44" s="93"/>
      <c r="C44" s="92"/>
      <c r="D44" s="94"/>
      <c r="E44" s="95"/>
      <c r="F44" s="96"/>
      <c r="G44" s="97"/>
      <c r="H44" s="91"/>
      <c r="I44" s="109">
        <v>2000</v>
      </c>
      <c r="J44" s="109" t="s">
        <v>134</v>
      </c>
      <c r="K44" s="62">
        <f t="shared" si="5"/>
        <v>13.84</v>
      </c>
      <c r="L44" s="62">
        <f t="shared" si="3"/>
        <v>14.34</v>
      </c>
      <c r="M44" s="63" t="s">
        <v>41</v>
      </c>
      <c r="N44" s="57">
        <f t="shared" si="4"/>
        <v>0.03731</v>
      </c>
    </row>
    <row r="45" s="2" customFormat="1" customHeight="1" spans="1:14">
      <c r="A45" s="92"/>
      <c r="B45" s="93"/>
      <c r="C45" s="92"/>
      <c r="D45" s="94"/>
      <c r="E45" s="95"/>
      <c r="F45" s="96"/>
      <c r="G45" s="97"/>
      <c r="H45" s="91"/>
      <c r="I45" s="109">
        <v>2000</v>
      </c>
      <c r="J45" s="109" t="s">
        <v>135</v>
      </c>
      <c r="K45" s="62">
        <f t="shared" si="5"/>
        <v>13.84</v>
      </c>
      <c r="L45" s="62">
        <f t="shared" si="3"/>
        <v>14.34</v>
      </c>
      <c r="M45" s="63" t="s">
        <v>41</v>
      </c>
      <c r="N45" s="57">
        <f t="shared" si="4"/>
        <v>0.03731</v>
      </c>
    </row>
    <row r="46" s="2" customFormat="1" customHeight="1" spans="1:14">
      <c r="A46" s="92"/>
      <c r="B46" s="93"/>
      <c r="C46" s="92"/>
      <c r="D46" s="94"/>
      <c r="E46" s="95"/>
      <c r="F46" s="96"/>
      <c r="G46" s="97"/>
      <c r="H46" s="91"/>
      <c r="I46" s="109">
        <v>2000</v>
      </c>
      <c r="J46" s="109" t="s">
        <v>136</v>
      </c>
      <c r="K46" s="62">
        <f t="shared" si="5"/>
        <v>13.84</v>
      </c>
      <c r="L46" s="62">
        <f t="shared" si="3"/>
        <v>14.34</v>
      </c>
      <c r="M46" s="63" t="s">
        <v>41</v>
      </c>
      <c r="N46" s="57">
        <f t="shared" si="4"/>
        <v>0.03731</v>
      </c>
    </row>
    <row r="47" s="2" customFormat="1" customHeight="1" spans="1:14">
      <c r="A47" s="92"/>
      <c r="B47" s="93"/>
      <c r="C47" s="92"/>
      <c r="D47" s="94"/>
      <c r="E47" s="95"/>
      <c r="F47" s="96"/>
      <c r="G47" s="97"/>
      <c r="H47" s="91"/>
      <c r="I47" s="109">
        <v>2000</v>
      </c>
      <c r="J47" s="109" t="s">
        <v>137</v>
      </c>
      <c r="K47" s="62">
        <f t="shared" si="5"/>
        <v>13.84</v>
      </c>
      <c r="L47" s="62">
        <f t="shared" si="3"/>
        <v>14.34</v>
      </c>
      <c r="M47" s="63" t="s">
        <v>41</v>
      </c>
      <c r="N47" s="57">
        <f t="shared" si="4"/>
        <v>0.03731</v>
      </c>
    </row>
    <row r="48" s="2" customFormat="1" customHeight="1" spans="1:14">
      <c r="A48" s="92"/>
      <c r="B48" s="93"/>
      <c r="C48" s="92"/>
      <c r="D48" s="94"/>
      <c r="E48" s="95"/>
      <c r="F48" s="96"/>
      <c r="G48" s="97"/>
      <c r="H48" s="91"/>
      <c r="I48" s="109">
        <v>2000</v>
      </c>
      <c r="J48" s="109" t="s">
        <v>138</v>
      </c>
      <c r="K48" s="62">
        <f t="shared" si="5"/>
        <v>13.84</v>
      </c>
      <c r="L48" s="62">
        <f t="shared" si="3"/>
        <v>14.34</v>
      </c>
      <c r="M48" s="63" t="s">
        <v>41</v>
      </c>
      <c r="N48" s="57">
        <f t="shared" si="4"/>
        <v>0.03731</v>
      </c>
    </row>
    <row r="49" s="2" customFormat="1" customHeight="1" spans="1:14">
      <c r="A49" s="92"/>
      <c r="B49" s="93"/>
      <c r="C49" s="92"/>
      <c r="D49" s="94"/>
      <c r="E49" s="95"/>
      <c r="F49" s="96"/>
      <c r="G49" s="97"/>
      <c r="H49" s="91"/>
      <c r="I49" s="109">
        <v>2000</v>
      </c>
      <c r="J49" s="109" t="s">
        <v>139</v>
      </c>
      <c r="K49" s="62">
        <f t="shared" si="5"/>
        <v>13.84</v>
      </c>
      <c r="L49" s="62">
        <f t="shared" si="3"/>
        <v>14.34</v>
      </c>
      <c r="M49" s="63" t="s">
        <v>41</v>
      </c>
      <c r="N49" s="57">
        <f t="shared" si="4"/>
        <v>0.03731</v>
      </c>
    </row>
    <row r="50" s="2" customFormat="1" customHeight="1" spans="1:14">
      <c r="A50" s="92"/>
      <c r="B50" s="93"/>
      <c r="C50" s="92"/>
      <c r="D50" s="94"/>
      <c r="E50" s="95"/>
      <c r="F50" s="96"/>
      <c r="G50" s="97"/>
      <c r="H50" s="91"/>
      <c r="I50" s="109">
        <v>2000</v>
      </c>
      <c r="J50" s="109" t="s">
        <v>140</v>
      </c>
      <c r="K50" s="62">
        <f t="shared" si="5"/>
        <v>13.84</v>
      </c>
      <c r="L50" s="62">
        <f t="shared" si="3"/>
        <v>14.34</v>
      </c>
      <c r="M50" s="63" t="s">
        <v>41</v>
      </c>
      <c r="N50" s="57">
        <f t="shared" si="4"/>
        <v>0.03731</v>
      </c>
    </row>
    <row r="51" s="2" customFormat="1" customHeight="1" spans="1:14">
      <c r="A51" s="92"/>
      <c r="B51" s="93"/>
      <c r="C51" s="92"/>
      <c r="D51" s="94"/>
      <c r="E51" s="95"/>
      <c r="F51" s="96"/>
      <c r="G51" s="97"/>
      <c r="H51" s="91"/>
      <c r="I51" s="109">
        <v>2000</v>
      </c>
      <c r="J51" s="109" t="s">
        <v>141</v>
      </c>
      <c r="K51" s="62">
        <f t="shared" si="5"/>
        <v>13.84</v>
      </c>
      <c r="L51" s="62">
        <f t="shared" si="3"/>
        <v>14.34</v>
      </c>
      <c r="M51" s="63" t="s">
        <v>41</v>
      </c>
      <c r="N51" s="57">
        <f t="shared" si="4"/>
        <v>0.03731</v>
      </c>
    </row>
    <row r="52" s="2" customFormat="1" customHeight="1" spans="1:14">
      <c r="A52" s="92"/>
      <c r="B52" s="93"/>
      <c r="C52" s="92"/>
      <c r="D52" s="94"/>
      <c r="E52" s="95"/>
      <c r="F52" s="96"/>
      <c r="G52" s="97"/>
      <c r="H52" s="91"/>
      <c r="I52" s="109">
        <v>2000</v>
      </c>
      <c r="J52" s="109" t="s">
        <v>142</v>
      </c>
      <c r="K52" s="62">
        <f t="shared" si="5"/>
        <v>13.84</v>
      </c>
      <c r="L52" s="62">
        <f t="shared" si="3"/>
        <v>14.34</v>
      </c>
      <c r="M52" s="63" t="s">
        <v>41</v>
      </c>
      <c r="N52" s="57">
        <f t="shared" si="4"/>
        <v>0.03731</v>
      </c>
    </row>
    <row r="53" s="2" customFormat="1" customHeight="1" spans="1:14">
      <c r="A53" s="92"/>
      <c r="B53" s="93"/>
      <c r="C53" s="92"/>
      <c r="D53" s="94"/>
      <c r="E53" s="95"/>
      <c r="F53" s="96"/>
      <c r="G53" s="97"/>
      <c r="H53" s="91">
        <v>400</v>
      </c>
      <c r="I53" s="109">
        <v>500</v>
      </c>
      <c r="J53" s="109" t="s">
        <v>143</v>
      </c>
      <c r="K53" s="62">
        <f t="shared" si="5"/>
        <v>3.46</v>
      </c>
      <c r="L53" s="62">
        <f t="shared" si="3"/>
        <v>3.96</v>
      </c>
      <c r="M53" s="63" t="s">
        <v>41</v>
      </c>
      <c r="N53" s="57">
        <f t="shared" si="4"/>
        <v>0.03731</v>
      </c>
    </row>
    <row r="54" s="2" customFormat="1" customHeight="1" spans="1:14">
      <c r="A54" s="98" t="s">
        <v>34</v>
      </c>
      <c r="B54" s="99" t="s">
        <v>35</v>
      </c>
      <c r="C54" s="98" t="s">
        <v>36</v>
      </c>
      <c r="D54" s="100" t="s">
        <v>37</v>
      </c>
      <c r="E54" s="101" t="s">
        <v>38</v>
      </c>
      <c r="F54" s="102" t="s">
        <v>47</v>
      </c>
      <c r="G54" s="103">
        <v>37800</v>
      </c>
      <c r="H54" s="104"/>
      <c r="I54" s="111">
        <v>2000</v>
      </c>
      <c r="J54" s="109" t="s">
        <v>144</v>
      </c>
      <c r="K54" s="62">
        <f t="shared" si="5"/>
        <v>13.84</v>
      </c>
      <c r="L54" s="62">
        <f t="shared" ref="L54:L67" si="6">K54+0.5</f>
        <v>14.34</v>
      </c>
      <c r="M54" s="63" t="s">
        <v>41</v>
      </c>
      <c r="N54" s="57">
        <f t="shared" ref="N54:N67" si="7">0.7*0.26*0.205</f>
        <v>0.03731</v>
      </c>
    </row>
    <row r="55" s="2" customFormat="1" customHeight="1" spans="1:14">
      <c r="A55" s="98"/>
      <c r="B55" s="99"/>
      <c r="C55" s="98"/>
      <c r="D55" s="100"/>
      <c r="E55" s="101"/>
      <c r="F55" s="102"/>
      <c r="G55" s="103"/>
      <c r="H55" s="104"/>
      <c r="I55" s="111">
        <v>2000</v>
      </c>
      <c r="J55" s="109" t="s">
        <v>145</v>
      </c>
      <c r="K55" s="62">
        <f t="shared" si="5"/>
        <v>13.84</v>
      </c>
      <c r="L55" s="62">
        <f t="shared" si="6"/>
        <v>14.34</v>
      </c>
      <c r="M55" s="63" t="s">
        <v>41</v>
      </c>
      <c r="N55" s="57">
        <f t="shared" si="7"/>
        <v>0.03731</v>
      </c>
    </row>
    <row r="56" s="2" customFormat="1" customHeight="1" spans="1:14">
      <c r="A56" s="98"/>
      <c r="B56" s="99"/>
      <c r="C56" s="98"/>
      <c r="D56" s="100"/>
      <c r="E56" s="101"/>
      <c r="F56" s="102"/>
      <c r="G56" s="103"/>
      <c r="H56" s="104"/>
      <c r="I56" s="111">
        <v>2000</v>
      </c>
      <c r="J56" s="109" t="s">
        <v>146</v>
      </c>
      <c r="K56" s="62">
        <f t="shared" si="5"/>
        <v>13.84</v>
      </c>
      <c r="L56" s="62">
        <f t="shared" si="6"/>
        <v>14.34</v>
      </c>
      <c r="M56" s="63" t="s">
        <v>41</v>
      </c>
      <c r="N56" s="57">
        <f t="shared" si="7"/>
        <v>0.03731</v>
      </c>
    </row>
    <row r="57" s="2" customFormat="1" customHeight="1" spans="1:14">
      <c r="A57" s="98"/>
      <c r="B57" s="99"/>
      <c r="C57" s="98"/>
      <c r="D57" s="100"/>
      <c r="E57" s="101"/>
      <c r="F57" s="102"/>
      <c r="G57" s="103"/>
      <c r="H57" s="104"/>
      <c r="I57" s="111">
        <v>2000</v>
      </c>
      <c r="J57" s="109" t="s">
        <v>147</v>
      </c>
      <c r="K57" s="62">
        <f t="shared" si="5"/>
        <v>13.84</v>
      </c>
      <c r="L57" s="62">
        <f t="shared" si="6"/>
        <v>14.34</v>
      </c>
      <c r="M57" s="63" t="s">
        <v>41</v>
      </c>
      <c r="N57" s="57">
        <f t="shared" si="7"/>
        <v>0.03731</v>
      </c>
    </row>
    <row r="58" s="2" customFormat="1" customHeight="1" spans="1:14">
      <c r="A58" s="98"/>
      <c r="B58" s="99"/>
      <c r="C58" s="98"/>
      <c r="D58" s="100"/>
      <c r="E58" s="101"/>
      <c r="F58" s="102"/>
      <c r="G58" s="103"/>
      <c r="H58" s="104"/>
      <c r="I58" s="111">
        <v>2000</v>
      </c>
      <c r="J58" s="109" t="s">
        <v>148</v>
      </c>
      <c r="K58" s="62">
        <f t="shared" si="5"/>
        <v>13.84</v>
      </c>
      <c r="L58" s="62">
        <f t="shared" si="6"/>
        <v>14.34</v>
      </c>
      <c r="M58" s="63" t="s">
        <v>41</v>
      </c>
      <c r="N58" s="57">
        <f t="shared" si="7"/>
        <v>0.03731</v>
      </c>
    </row>
    <row r="59" s="2" customFormat="1" customHeight="1" spans="1:14">
      <c r="A59" s="98"/>
      <c r="B59" s="99"/>
      <c r="C59" s="98"/>
      <c r="D59" s="100"/>
      <c r="E59" s="101"/>
      <c r="F59" s="102"/>
      <c r="G59" s="103"/>
      <c r="H59" s="104"/>
      <c r="I59" s="111">
        <v>2000</v>
      </c>
      <c r="J59" s="109" t="s">
        <v>149</v>
      </c>
      <c r="K59" s="62">
        <f t="shared" si="5"/>
        <v>13.84</v>
      </c>
      <c r="L59" s="62">
        <f t="shared" si="6"/>
        <v>14.34</v>
      </c>
      <c r="M59" s="63" t="s">
        <v>41</v>
      </c>
      <c r="N59" s="57">
        <f t="shared" si="7"/>
        <v>0.03731</v>
      </c>
    </row>
    <row r="60" s="2" customFormat="1" customHeight="1" spans="1:14">
      <c r="A60" s="98"/>
      <c r="B60" s="99"/>
      <c r="C60" s="98"/>
      <c r="D60" s="100"/>
      <c r="E60" s="101"/>
      <c r="F60" s="102"/>
      <c r="G60" s="103"/>
      <c r="H60" s="104"/>
      <c r="I60" s="111">
        <v>2000</v>
      </c>
      <c r="J60" s="109" t="s">
        <v>150</v>
      </c>
      <c r="K60" s="62">
        <f t="shared" si="5"/>
        <v>13.84</v>
      </c>
      <c r="L60" s="62">
        <f t="shared" si="6"/>
        <v>14.34</v>
      </c>
      <c r="M60" s="63" t="s">
        <v>41</v>
      </c>
      <c r="N60" s="57">
        <f t="shared" si="7"/>
        <v>0.03731</v>
      </c>
    </row>
    <row r="61" s="2" customFormat="1" customHeight="1" spans="1:14">
      <c r="A61" s="98"/>
      <c r="B61" s="99"/>
      <c r="C61" s="98"/>
      <c r="D61" s="100"/>
      <c r="E61" s="101"/>
      <c r="F61" s="102"/>
      <c r="G61" s="103"/>
      <c r="H61" s="104"/>
      <c r="I61" s="111">
        <v>2000</v>
      </c>
      <c r="J61" s="109" t="s">
        <v>151</v>
      </c>
      <c r="K61" s="62">
        <f t="shared" si="5"/>
        <v>13.84</v>
      </c>
      <c r="L61" s="62">
        <f t="shared" si="6"/>
        <v>14.34</v>
      </c>
      <c r="M61" s="63" t="s">
        <v>41</v>
      </c>
      <c r="N61" s="57">
        <f t="shared" si="7"/>
        <v>0.03731</v>
      </c>
    </row>
    <row r="62" s="2" customFormat="1" customHeight="1" spans="1:14">
      <c r="A62" s="98"/>
      <c r="B62" s="99"/>
      <c r="C62" s="98"/>
      <c r="D62" s="100"/>
      <c r="E62" s="101"/>
      <c r="F62" s="102"/>
      <c r="G62" s="103"/>
      <c r="H62" s="104"/>
      <c r="I62" s="111">
        <v>2000</v>
      </c>
      <c r="J62" s="109" t="s">
        <v>152</v>
      </c>
      <c r="K62" s="62">
        <f t="shared" si="5"/>
        <v>13.84</v>
      </c>
      <c r="L62" s="62">
        <f t="shared" si="6"/>
        <v>14.34</v>
      </c>
      <c r="M62" s="63" t="s">
        <v>41</v>
      </c>
      <c r="N62" s="57">
        <f t="shared" si="7"/>
        <v>0.03731</v>
      </c>
    </row>
    <row r="63" s="2" customFormat="1" customHeight="1" spans="1:14">
      <c r="A63" s="98"/>
      <c r="B63" s="99"/>
      <c r="C63" s="98"/>
      <c r="D63" s="100"/>
      <c r="E63" s="101"/>
      <c r="F63" s="102"/>
      <c r="G63" s="103"/>
      <c r="H63" s="104"/>
      <c r="I63" s="111">
        <v>2000</v>
      </c>
      <c r="J63" s="109" t="s">
        <v>153</v>
      </c>
      <c r="K63" s="62">
        <f t="shared" si="5"/>
        <v>13.84</v>
      </c>
      <c r="L63" s="62">
        <f t="shared" si="6"/>
        <v>14.34</v>
      </c>
      <c r="M63" s="63" t="s">
        <v>41</v>
      </c>
      <c r="N63" s="57">
        <f t="shared" si="7"/>
        <v>0.03731</v>
      </c>
    </row>
    <row r="64" s="2" customFormat="1" customHeight="1" spans="1:14">
      <c r="A64" s="98"/>
      <c r="B64" s="99"/>
      <c r="C64" s="98"/>
      <c r="D64" s="100"/>
      <c r="E64" s="101"/>
      <c r="F64" s="102"/>
      <c r="G64" s="103"/>
      <c r="H64" s="104"/>
      <c r="I64" s="111">
        <v>2000</v>
      </c>
      <c r="J64" s="109" t="s">
        <v>154</v>
      </c>
      <c r="K64" s="62">
        <f t="shared" si="5"/>
        <v>13.84</v>
      </c>
      <c r="L64" s="62">
        <f t="shared" si="6"/>
        <v>14.34</v>
      </c>
      <c r="M64" s="63" t="s">
        <v>41</v>
      </c>
      <c r="N64" s="57">
        <f t="shared" si="7"/>
        <v>0.03731</v>
      </c>
    </row>
    <row r="65" s="2" customFormat="1" customHeight="1" spans="1:14">
      <c r="A65" s="98"/>
      <c r="B65" s="99"/>
      <c r="C65" s="98"/>
      <c r="D65" s="100"/>
      <c r="E65" s="101"/>
      <c r="F65" s="102"/>
      <c r="G65" s="103"/>
      <c r="H65" s="104"/>
      <c r="I65" s="111">
        <v>2000</v>
      </c>
      <c r="J65" s="109" t="s">
        <v>155</v>
      </c>
      <c r="K65" s="62">
        <f t="shared" si="5"/>
        <v>13.84</v>
      </c>
      <c r="L65" s="62">
        <f t="shared" si="6"/>
        <v>14.34</v>
      </c>
      <c r="M65" s="63" t="s">
        <v>41</v>
      </c>
      <c r="N65" s="57">
        <f t="shared" si="7"/>
        <v>0.03731</v>
      </c>
    </row>
    <row r="66" s="2" customFormat="1" customHeight="1" spans="1:14">
      <c r="A66" s="98"/>
      <c r="B66" s="99"/>
      <c r="C66" s="98"/>
      <c r="D66" s="100"/>
      <c r="E66" s="101"/>
      <c r="F66" s="102"/>
      <c r="G66" s="103"/>
      <c r="H66" s="104"/>
      <c r="I66" s="111">
        <v>2000</v>
      </c>
      <c r="J66" s="109" t="s">
        <v>156</v>
      </c>
      <c r="K66" s="62">
        <f t="shared" si="5"/>
        <v>13.84</v>
      </c>
      <c r="L66" s="62">
        <f t="shared" si="6"/>
        <v>14.34</v>
      </c>
      <c r="M66" s="63" t="s">
        <v>41</v>
      </c>
      <c r="N66" s="57">
        <f t="shared" si="7"/>
        <v>0.03731</v>
      </c>
    </row>
    <row r="67" s="2" customFormat="1" customHeight="1" spans="1:14">
      <c r="A67" s="98"/>
      <c r="B67" s="99"/>
      <c r="C67" s="98"/>
      <c r="D67" s="100"/>
      <c r="E67" s="101"/>
      <c r="F67" s="102"/>
      <c r="G67" s="103"/>
      <c r="H67" s="104"/>
      <c r="I67" s="111">
        <v>2000</v>
      </c>
      <c r="J67" s="109" t="s">
        <v>157</v>
      </c>
      <c r="K67" s="62">
        <f t="shared" si="5"/>
        <v>13.84</v>
      </c>
      <c r="L67" s="62">
        <f t="shared" si="6"/>
        <v>14.34</v>
      </c>
      <c r="M67" s="63" t="s">
        <v>41</v>
      </c>
      <c r="N67" s="57">
        <f t="shared" si="7"/>
        <v>0.03731</v>
      </c>
    </row>
    <row r="68" s="2" customFormat="1" customHeight="1" spans="1:14">
      <c r="A68" s="98"/>
      <c r="B68" s="99"/>
      <c r="C68" s="98"/>
      <c r="D68" s="100"/>
      <c r="E68" s="101"/>
      <c r="F68" s="102"/>
      <c r="G68" s="103"/>
      <c r="H68" s="104"/>
      <c r="I68" s="111">
        <v>2000</v>
      </c>
      <c r="J68" s="109" t="s">
        <v>158</v>
      </c>
      <c r="K68" s="62">
        <f t="shared" si="5"/>
        <v>13.84</v>
      </c>
      <c r="L68" s="62">
        <f t="shared" ref="L68:L81" si="8">K68+0.5</f>
        <v>14.34</v>
      </c>
      <c r="M68" s="63" t="s">
        <v>41</v>
      </c>
      <c r="N68" s="57">
        <f t="shared" ref="N68:N81" si="9">0.7*0.26*0.205</f>
        <v>0.03731</v>
      </c>
    </row>
    <row r="69" s="2" customFormat="1" customHeight="1" spans="1:14">
      <c r="A69" s="98"/>
      <c r="B69" s="99"/>
      <c r="C69" s="98"/>
      <c r="D69" s="100"/>
      <c r="E69" s="101"/>
      <c r="F69" s="102"/>
      <c r="G69" s="103"/>
      <c r="H69" s="104"/>
      <c r="I69" s="111">
        <v>2000</v>
      </c>
      <c r="J69" s="109" t="s">
        <v>159</v>
      </c>
      <c r="K69" s="62">
        <f t="shared" si="5"/>
        <v>13.84</v>
      </c>
      <c r="L69" s="62">
        <f t="shared" si="8"/>
        <v>14.34</v>
      </c>
      <c r="M69" s="63" t="s">
        <v>41</v>
      </c>
      <c r="N69" s="57">
        <f t="shared" si="9"/>
        <v>0.03731</v>
      </c>
    </row>
    <row r="70" s="2" customFormat="1" customHeight="1" spans="1:14">
      <c r="A70" s="98"/>
      <c r="B70" s="99"/>
      <c r="C70" s="98"/>
      <c r="D70" s="100"/>
      <c r="E70" s="101"/>
      <c r="F70" s="102"/>
      <c r="G70" s="103"/>
      <c r="H70" s="104"/>
      <c r="I70" s="111">
        <v>2000</v>
      </c>
      <c r="J70" s="109" t="s">
        <v>160</v>
      </c>
      <c r="K70" s="62">
        <f t="shared" si="5"/>
        <v>13.84</v>
      </c>
      <c r="L70" s="62">
        <f t="shared" si="8"/>
        <v>14.34</v>
      </c>
      <c r="M70" s="63" t="s">
        <v>41</v>
      </c>
      <c r="N70" s="57">
        <f t="shared" si="9"/>
        <v>0.03731</v>
      </c>
    </row>
    <row r="71" s="2" customFormat="1" customHeight="1" spans="1:14">
      <c r="A71" s="98"/>
      <c r="B71" s="99"/>
      <c r="C71" s="98"/>
      <c r="D71" s="100"/>
      <c r="E71" s="101"/>
      <c r="F71" s="102"/>
      <c r="G71" s="103"/>
      <c r="H71" s="104"/>
      <c r="I71" s="111">
        <v>2050</v>
      </c>
      <c r="J71" s="109" t="s">
        <v>161</v>
      </c>
      <c r="K71" s="62">
        <f t="shared" si="5"/>
        <v>14.186</v>
      </c>
      <c r="L71" s="62">
        <f t="shared" si="8"/>
        <v>14.686</v>
      </c>
      <c r="M71" s="63" t="s">
        <v>41</v>
      </c>
      <c r="N71" s="57">
        <f t="shared" si="9"/>
        <v>0.03731</v>
      </c>
    </row>
    <row r="72" s="2" customFormat="1" customHeight="1" spans="1:14">
      <c r="A72" s="98"/>
      <c r="B72" s="99"/>
      <c r="C72" s="98"/>
      <c r="D72" s="100"/>
      <c r="E72" s="101"/>
      <c r="F72" s="102"/>
      <c r="G72" s="103"/>
      <c r="H72" s="104">
        <v>300</v>
      </c>
      <c r="I72" s="111">
        <v>2050</v>
      </c>
      <c r="J72" s="109" t="s">
        <v>162</v>
      </c>
      <c r="K72" s="62">
        <f t="shared" si="5"/>
        <v>14.186</v>
      </c>
      <c r="L72" s="62">
        <f t="shared" si="8"/>
        <v>14.686</v>
      </c>
      <c r="M72" s="63" t="s">
        <v>41</v>
      </c>
      <c r="N72" s="57">
        <f t="shared" si="9"/>
        <v>0.03731</v>
      </c>
    </row>
    <row r="73" s="2" customFormat="1" customHeight="1" spans="1:14">
      <c r="A73" s="98" t="s">
        <v>34</v>
      </c>
      <c r="B73" s="99" t="s">
        <v>35</v>
      </c>
      <c r="C73" s="98" t="s">
        <v>36</v>
      </c>
      <c r="D73" s="100" t="s">
        <v>37</v>
      </c>
      <c r="E73" s="101" t="s">
        <v>38</v>
      </c>
      <c r="F73" s="102" t="s">
        <v>49</v>
      </c>
      <c r="G73" s="103">
        <v>17650</v>
      </c>
      <c r="H73" s="132"/>
      <c r="I73" s="111">
        <v>2000</v>
      </c>
      <c r="J73" s="109" t="s">
        <v>163</v>
      </c>
      <c r="K73" s="62">
        <f t="shared" si="5"/>
        <v>13.84</v>
      </c>
      <c r="L73" s="62">
        <f t="shared" si="8"/>
        <v>14.34</v>
      </c>
      <c r="M73" s="63" t="s">
        <v>41</v>
      </c>
      <c r="N73" s="57">
        <f t="shared" si="9"/>
        <v>0.03731</v>
      </c>
    </row>
    <row r="74" s="2" customFormat="1" customHeight="1" spans="1:14">
      <c r="A74" s="98"/>
      <c r="B74" s="99"/>
      <c r="C74" s="98"/>
      <c r="D74" s="100"/>
      <c r="E74" s="101"/>
      <c r="F74" s="102"/>
      <c r="G74" s="103"/>
      <c r="H74" s="91"/>
      <c r="I74" s="111">
        <v>2000</v>
      </c>
      <c r="J74" s="109" t="s">
        <v>164</v>
      </c>
      <c r="K74" s="62">
        <f t="shared" si="5"/>
        <v>13.84</v>
      </c>
      <c r="L74" s="62">
        <f t="shared" si="8"/>
        <v>14.34</v>
      </c>
      <c r="M74" s="63" t="s">
        <v>41</v>
      </c>
      <c r="N74" s="57">
        <f t="shared" si="9"/>
        <v>0.03731</v>
      </c>
    </row>
    <row r="75" s="2" customFormat="1" customHeight="1" spans="1:14">
      <c r="A75" s="98"/>
      <c r="B75" s="99"/>
      <c r="C75" s="98"/>
      <c r="D75" s="100"/>
      <c r="E75" s="101"/>
      <c r="F75" s="102"/>
      <c r="G75" s="103"/>
      <c r="H75" s="91"/>
      <c r="I75" s="111">
        <v>2000</v>
      </c>
      <c r="J75" s="109" t="s">
        <v>165</v>
      </c>
      <c r="K75" s="62">
        <f t="shared" si="5"/>
        <v>13.84</v>
      </c>
      <c r="L75" s="62">
        <f t="shared" si="8"/>
        <v>14.34</v>
      </c>
      <c r="M75" s="63" t="s">
        <v>41</v>
      </c>
      <c r="N75" s="57">
        <f t="shared" si="9"/>
        <v>0.03731</v>
      </c>
    </row>
    <row r="76" s="2" customFormat="1" customHeight="1" spans="1:14">
      <c r="A76" s="98"/>
      <c r="B76" s="99"/>
      <c r="C76" s="98"/>
      <c r="D76" s="100"/>
      <c r="E76" s="101"/>
      <c r="F76" s="102"/>
      <c r="G76" s="103"/>
      <c r="H76" s="91"/>
      <c r="I76" s="111">
        <v>2000</v>
      </c>
      <c r="J76" s="109" t="s">
        <v>166</v>
      </c>
      <c r="K76" s="62">
        <f t="shared" si="5"/>
        <v>13.84</v>
      </c>
      <c r="L76" s="62">
        <f t="shared" si="8"/>
        <v>14.34</v>
      </c>
      <c r="M76" s="63" t="s">
        <v>41</v>
      </c>
      <c r="N76" s="57">
        <f t="shared" si="9"/>
        <v>0.03731</v>
      </c>
    </row>
    <row r="77" s="2" customFormat="1" customHeight="1" spans="1:14">
      <c r="A77" s="98"/>
      <c r="B77" s="99"/>
      <c r="C77" s="98"/>
      <c r="D77" s="100"/>
      <c r="E77" s="101"/>
      <c r="F77" s="102"/>
      <c r="G77" s="103"/>
      <c r="H77" s="91"/>
      <c r="I77" s="111">
        <v>2000</v>
      </c>
      <c r="J77" s="109" t="s">
        <v>167</v>
      </c>
      <c r="K77" s="62">
        <f t="shared" si="5"/>
        <v>13.84</v>
      </c>
      <c r="L77" s="62">
        <f t="shared" si="8"/>
        <v>14.34</v>
      </c>
      <c r="M77" s="63" t="s">
        <v>41</v>
      </c>
      <c r="N77" s="57">
        <f t="shared" si="9"/>
        <v>0.03731</v>
      </c>
    </row>
    <row r="78" s="2" customFormat="1" customHeight="1" spans="1:14">
      <c r="A78" s="98"/>
      <c r="B78" s="99"/>
      <c r="C78" s="98"/>
      <c r="D78" s="100"/>
      <c r="E78" s="101"/>
      <c r="F78" s="102"/>
      <c r="G78" s="103"/>
      <c r="H78" s="91"/>
      <c r="I78" s="111">
        <v>2000</v>
      </c>
      <c r="J78" s="109" t="s">
        <v>168</v>
      </c>
      <c r="K78" s="62">
        <f t="shared" si="5"/>
        <v>13.84</v>
      </c>
      <c r="L78" s="62">
        <f t="shared" si="8"/>
        <v>14.34</v>
      </c>
      <c r="M78" s="63" t="s">
        <v>41</v>
      </c>
      <c r="N78" s="57">
        <f t="shared" si="9"/>
        <v>0.03731</v>
      </c>
    </row>
    <row r="79" s="2" customFormat="1" customHeight="1" spans="1:14">
      <c r="A79" s="98"/>
      <c r="B79" s="99"/>
      <c r="C79" s="98"/>
      <c r="D79" s="100"/>
      <c r="E79" s="101"/>
      <c r="F79" s="102"/>
      <c r="G79" s="103"/>
      <c r="H79" s="91"/>
      <c r="I79" s="111">
        <v>2000</v>
      </c>
      <c r="J79" s="109" t="s">
        <v>169</v>
      </c>
      <c r="K79" s="62">
        <f t="shared" si="5"/>
        <v>13.84</v>
      </c>
      <c r="L79" s="62">
        <f t="shared" si="8"/>
        <v>14.34</v>
      </c>
      <c r="M79" s="63" t="s">
        <v>41</v>
      </c>
      <c r="N79" s="57">
        <f t="shared" si="9"/>
        <v>0.03731</v>
      </c>
    </row>
    <row r="80" s="2" customFormat="1" customHeight="1" spans="1:14">
      <c r="A80" s="98"/>
      <c r="B80" s="99"/>
      <c r="C80" s="98"/>
      <c r="D80" s="100"/>
      <c r="E80" s="101"/>
      <c r="F80" s="102"/>
      <c r="G80" s="103"/>
      <c r="H80" s="91"/>
      <c r="I80" s="111">
        <v>2000</v>
      </c>
      <c r="J80" s="109" t="s">
        <v>170</v>
      </c>
      <c r="K80" s="62">
        <f t="shared" si="5"/>
        <v>13.84</v>
      </c>
      <c r="L80" s="62">
        <f t="shared" si="8"/>
        <v>14.34</v>
      </c>
      <c r="M80" s="63" t="s">
        <v>41</v>
      </c>
      <c r="N80" s="57">
        <f t="shared" si="9"/>
        <v>0.03731</v>
      </c>
    </row>
    <row r="81" s="2" customFormat="1" customHeight="1" spans="1:14">
      <c r="A81" s="98"/>
      <c r="B81" s="99"/>
      <c r="C81" s="98"/>
      <c r="D81" s="100"/>
      <c r="E81" s="101"/>
      <c r="F81" s="102"/>
      <c r="G81" s="103"/>
      <c r="H81" s="91">
        <v>150</v>
      </c>
      <c r="I81" s="111">
        <v>1800</v>
      </c>
      <c r="J81" s="109" t="s">
        <v>171</v>
      </c>
      <c r="K81" s="62">
        <f t="shared" si="5"/>
        <v>12.456</v>
      </c>
      <c r="L81" s="62">
        <f t="shared" si="8"/>
        <v>12.956</v>
      </c>
      <c r="M81" s="63" t="s">
        <v>41</v>
      </c>
      <c r="N81" s="57">
        <f t="shared" si="9"/>
        <v>0.03731</v>
      </c>
    </row>
    <row r="82" s="2" customFormat="1" customHeight="1" spans="1:14">
      <c r="A82" s="85" t="s">
        <v>34</v>
      </c>
      <c r="B82" s="86" t="s">
        <v>45</v>
      </c>
      <c r="C82" s="85" t="s">
        <v>36</v>
      </c>
      <c r="D82" s="87" t="s">
        <v>37</v>
      </c>
      <c r="E82" s="88"/>
      <c r="F82" s="102" t="s">
        <v>42</v>
      </c>
      <c r="G82" s="103">
        <v>196750</v>
      </c>
      <c r="H82" s="91"/>
      <c r="I82" s="109">
        <v>7000</v>
      </c>
      <c r="J82" s="109" t="s">
        <v>172</v>
      </c>
      <c r="K82" s="62">
        <f>I82*0.0023</f>
        <v>16.1</v>
      </c>
      <c r="L82" s="62">
        <f t="shared" ref="L82:L102" si="10">K82+0.5</f>
        <v>16.6</v>
      </c>
      <c r="M82" s="63" t="s">
        <v>46</v>
      </c>
      <c r="N82" s="57">
        <f t="shared" ref="N82:N102" si="11">0.76*0.26*0.205</f>
        <v>0.040508</v>
      </c>
    </row>
    <row r="83" s="2" customFormat="1" customHeight="1" spans="1:14">
      <c r="A83" s="92"/>
      <c r="B83" s="93"/>
      <c r="C83" s="92"/>
      <c r="D83" s="94"/>
      <c r="E83" s="95"/>
      <c r="F83" s="102"/>
      <c r="G83" s="103"/>
      <c r="H83" s="91"/>
      <c r="I83" s="109">
        <v>7000</v>
      </c>
      <c r="J83" s="109" t="s">
        <v>173</v>
      </c>
      <c r="K83" s="62">
        <f t="shared" ref="K83:K107" si="12">I83*0.0023</f>
        <v>16.1</v>
      </c>
      <c r="L83" s="62">
        <f t="shared" si="10"/>
        <v>16.6</v>
      </c>
      <c r="M83" s="63" t="s">
        <v>46</v>
      </c>
      <c r="N83" s="57">
        <f t="shared" si="11"/>
        <v>0.040508</v>
      </c>
    </row>
    <row r="84" s="2" customFormat="1" customHeight="1" spans="1:14">
      <c r="A84" s="92"/>
      <c r="B84" s="93"/>
      <c r="C84" s="92"/>
      <c r="D84" s="94"/>
      <c r="E84" s="95"/>
      <c r="F84" s="102"/>
      <c r="G84" s="103"/>
      <c r="H84" s="91"/>
      <c r="I84" s="109">
        <v>7000</v>
      </c>
      <c r="J84" s="109" t="s">
        <v>174</v>
      </c>
      <c r="K84" s="62">
        <f t="shared" si="12"/>
        <v>16.1</v>
      </c>
      <c r="L84" s="62">
        <f t="shared" si="10"/>
        <v>16.6</v>
      </c>
      <c r="M84" s="63" t="s">
        <v>46</v>
      </c>
      <c r="N84" s="57">
        <f t="shared" si="11"/>
        <v>0.040508</v>
      </c>
    </row>
    <row r="85" s="2" customFormat="1" customHeight="1" spans="1:14">
      <c r="A85" s="92"/>
      <c r="B85" s="93"/>
      <c r="C85" s="92"/>
      <c r="D85" s="94"/>
      <c r="E85" s="95"/>
      <c r="F85" s="102"/>
      <c r="G85" s="103"/>
      <c r="H85" s="91"/>
      <c r="I85" s="109">
        <v>7000</v>
      </c>
      <c r="J85" s="109" t="s">
        <v>175</v>
      </c>
      <c r="K85" s="62">
        <f t="shared" si="12"/>
        <v>16.1</v>
      </c>
      <c r="L85" s="62">
        <f t="shared" si="10"/>
        <v>16.6</v>
      </c>
      <c r="M85" s="63" t="s">
        <v>46</v>
      </c>
      <c r="N85" s="57">
        <f t="shared" si="11"/>
        <v>0.040508</v>
      </c>
    </row>
    <row r="86" s="2" customFormat="1" customHeight="1" spans="1:14">
      <c r="A86" s="92"/>
      <c r="B86" s="93"/>
      <c r="C86" s="92"/>
      <c r="D86" s="94"/>
      <c r="E86" s="95"/>
      <c r="F86" s="102"/>
      <c r="G86" s="103"/>
      <c r="H86" s="91"/>
      <c r="I86" s="109">
        <v>7000</v>
      </c>
      <c r="J86" s="109" t="s">
        <v>176</v>
      </c>
      <c r="K86" s="62">
        <f t="shared" si="12"/>
        <v>16.1</v>
      </c>
      <c r="L86" s="62">
        <f t="shared" si="10"/>
        <v>16.6</v>
      </c>
      <c r="M86" s="63" t="s">
        <v>46</v>
      </c>
      <c r="N86" s="57">
        <f t="shared" si="11"/>
        <v>0.040508</v>
      </c>
    </row>
    <row r="87" s="2" customFormat="1" customHeight="1" spans="1:14">
      <c r="A87" s="92"/>
      <c r="B87" s="93"/>
      <c r="C87" s="92"/>
      <c r="D87" s="94"/>
      <c r="E87" s="95"/>
      <c r="F87" s="102"/>
      <c r="G87" s="103"/>
      <c r="H87" s="91"/>
      <c r="I87" s="109">
        <v>7000</v>
      </c>
      <c r="J87" s="109" t="s">
        <v>177</v>
      </c>
      <c r="K87" s="62">
        <f t="shared" si="12"/>
        <v>16.1</v>
      </c>
      <c r="L87" s="62">
        <f t="shared" si="10"/>
        <v>16.6</v>
      </c>
      <c r="M87" s="63" t="s">
        <v>46</v>
      </c>
      <c r="N87" s="57">
        <f t="shared" si="11"/>
        <v>0.040508</v>
      </c>
    </row>
    <row r="88" s="2" customFormat="1" customHeight="1" spans="1:14">
      <c r="A88" s="92"/>
      <c r="B88" s="93"/>
      <c r="C88" s="92"/>
      <c r="D88" s="94"/>
      <c r="E88" s="95"/>
      <c r="F88" s="102"/>
      <c r="G88" s="103"/>
      <c r="H88" s="91"/>
      <c r="I88" s="109">
        <v>7000</v>
      </c>
      <c r="J88" s="109" t="s">
        <v>178</v>
      </c>
      <c r="K88" s="62">
        <f t="shared" si="12"/>
        <v>16.1</v>
      </c>
      <c r="L88" s="62">
        <f t="shared" si="10"/>
        <v>16.6</v>
      </c>
      <c r="M88" s="63" t="s">
        <v>46</v>
      </c>
      <c r="N88" s="57">
        <f t="shared" si="11"/>
        <v>0.040508</v>
      </c>
    </row>
    <row r="89" s="2" customFormat="1" customHeight="1" spans="1:14">
      <c r="A89" s="85" t="s">
        <v>34</v>
      </c>
      <c r="B89" s="86" t="s">
        <v>45</v>
      </c>
      <c r="C89" s="85" t="s">
        <v>36</v>
      </c>
      <c r="D89" s="87" t="s">
        <v>37</v>
      </c>
      <c r="E89" s="88"/>
      <c r="F89" s="102" t="s">
        <v>44</v>
      </c>
      <c r="G89" s="103">
        <v>156700</v>
      </c>
      <c r="H89" s="91"/>
      <c r="I89" s="109">
        <v>7000</v>
      </c>
      <c r="J89" s="109" t="s">
        <v>179</v>
      </c>
      <c r="K89" s="62">
        <f t="shared" si="12"/>
        <v>16.1</v>
      </c>
      <c r="L89" s="62">
        <f t="shared" si="10"/>
        <v>16.6</v>
      </c>
      <c r="M89" s="63" t="s">
        <v>46</v>
      </c>
      <c r="N89" s="57">
        <f t="shared" si="11"/>
        <v>0.040508</v>
      </c>
    </row>
    <row r="90" s="2" customFormat="1" customHeight="1" spans="1:14">
      <c r="A90" s="92"/>
      <c r="B90" s="93"/>
      <c r="C90" s="92"/>
      <c r="D90" s="94"/>
      <c r="E90" s="95"/>
      <c r="F90" s="102"/>
      <c r="G90" s="103"/>
      <c r="H90" s="91"/>
      <c r="I90" s="109">
        <v>7000</v>
      </c>
      <c r="J90" s="109" t="s">
        <v>180</v>
      </c>
      <c r="K90" s="62">
        <f t="shared" si="12"/>
        <v>16.1</v>
      </c>
      <c r="L90" s="62">
        <f t="shared" si="10"/>
        <v>16.6</v>
      </c>
      <c r="M90" s="63" t="s">
        <v>46</v>
      </c>
      <c r="N90" s="57">
        <f t="shared" si="11"/>
        <v>0.040508</v>
      </c>
    </row>
    <row r="91" s="2" customFormat="1" customHeight="1" spans="1:14">
      <c r="A91" s="92"/>
      <c r="B91" s="93"/>
      <c r="C91" s="92"/>
      <c r="D91" s="94"/>
      <c r="E91" s="95"/>
      <c r="F91" s="102"/>
      <c r="G91" s="103"/>
      <c r="H91" s="91"/>
      <c r="I91" s="109">
        <v>7000</v>
      </c>
      <c r="J91" s="109" t="s">
        <v>181</v>
      </c>
      <c r="K91" s="62">
        <f t="shared" si="12"/>
        <v>16.1</v>
      </c>
      <c r="L91" s="62">
        <f t="shared" si="10"/>
        <v>16.6</v>
      </c>
      <c r="M91" s="63" t="s">
        <v>46</v>
      </c>
      <c r="N91" s="57">
        <f t="shared" si="11"/>
        <v>0.040508</v>
      </c>
    </row>
    <row r="92" s="2" customFormat="1" customHeight="1" spans="1:14">
      <c r="A92" s="92"/>
      <c r="B92" s="93"/>
      <c r="C92" s="92"/>
      <c r="D92" s="94"/>
      <c r="E92" s="95"/>
      <c r="F92" s="102"/>
      <c r="G92" s="103"/>
      <c r="H92" s="91"/>
      <c r="I92" s="109">
        <v>7000</v>
      </c>
      <c r="J92" s="109" t="s">
        <v>182</v>
      </c>
      <c r="K92" s="62">
        <f t="shared" si="12"/>
        <v>16.1</v>
      </c>
      <c r="L92" s="62">
        <f t="shared" si="10"/>
        <v>16.6</v>
      </c>
      <c r="M92" s="63" t="s">
        <v>46</v>
      </c>
      <c r="N92" s="57">
        <f t="shared" si="11"/>
        <v>0.040508</v>
      </c>
    </row>
    <row r="93" s="2" customFormat="1" customHeight="1" spans="1:14">
      <c r="A93" s="92"/>
      <c r="B93" s="93"/>
      <c r="C93" s="92"/>
      <c r="D93" s="94"/>
      <c r="E93" s="95"/>
      <c r="F93" s="102"/>
      <c r="G93" s="103"/>
      <c r="H93" s="91"/>
      <c r="I93" s="109">
        <v>7000</v>
      </c>
      <c r="J93" s="109" t="s">
        <v>183</v>
      </c>
      <c r="K93" s="62">
        <f t="shared" si="12"/>
        <v>16.1</v>
      </c>
      <c r="L93" s="62">
        <f t="shared" si="10"/>
        <v>16.6</v>
      </c>
      <c r="M93" s="63" t="s">
        <v>46</v>
      </c>
      <c r="N93" s="57">
        <f t="shared" si="11"/>
        <v>0.040508</v>
      </c>
    </row>
    <row r="94" s="2" customFormat="1" customHeight="1" spans="1:14">
      <c r="A94" s="92"/>
      <c r="B94" s="93"/>
      <c r="C94" s="92"/>
      <c r="D94" s="94"/>
      <c r="E94" s="95"/>
      <c r="F94" s="102"/>
      <c r="G94" s="103"/>
      <c r="H94" s="91"/>
      <c r="I94" s="109">
        <v>7000</v>
      </c>
      <c r="J94" s="109" t="s">
        <v>184</v>
      </c>
      <c r="K94" s="62">
        <f t="shared" si="12"/>
        <v>16.1</v>
      </c>
      <c r="L94" s="62">
        <f t="shared" si="10"/>
        <v>16.6</v>
      </c>
      <c r="M94" s="63" t="s">
        <v>46</v>
      </c>
      <c r="N94" s="57">
        <f t="shared" si="11"/>
        <v>0.040508</v>
      </c>
    </row>
    <row r="95" s="2" customFormat="1" customHeight="1" spans="1:14">
      <c r="A95" s="92"/>
      <c r="B95" s="93"/>
      <c r="C95" s="92"/>
      <c r="D95" s="94"/>
      <c r="E95" s="95"/>
      <c r="F95" s="102"/>
      <c r="G95" s="103"/>
      <c r="H95" s="91"/>
      <c r="I95" s="109">
        <v>7000</v>
      </c>
      <c r="J95" s="109" t="s">
        <v>185</v>
      </c>
      <c r="K95" s="62">
        <f t="shared" si="12"/>
        <v>16.1</v>
      </c>
      <c r="L95" s="62">
        <f t="shared" si="10"/>
        <v>16.6</v>
      </c>
      <c r="M95" s="63" t="s">
        <v>46</v>
      </c>
      <c r="N95" s="57">
        <f t="shared" si="11"/>
        <v>0.040508</v>
      </c>
    </row>
    <row r="96" s="2" customFormat="1" customHeight="1" spans="1:14">
      <c r="A96" s="85" t="s">
        <v>34</v>
      </c>
      <c r="B96" s="86" t="s">
        <v>45</v>
      </c>
      <c r="C96" s="85" t="s">
        <v>36</v>
      </c>
      <c r="D96" s="87" t="s">
        <v>37</v>
      </c>
      <c r="E96" s="88"/>
      <c r="F96" s="102" t="s">
        <v>47</v>
      </c>
      <c r="G96" s="103">
        <v>109150</v>
      </c>
      <c r="H96" s="104"/>
      <c r="I96" s="109">
        <v>7000</v>
      </c>
      <c r="J96" s="109" t="s">
        <v>186</v>
      </c>
      <c r="K96" s="62">
        <f t="shared" si="12"/>
        <v>16.1</v>
      </c>
      <c r="L96" s="62">
        <f t="shared" si="10"/>
        <v>16.6</v>
      </c>
      <c r="M96" s="63" t="s">
        <v>46</v>
      </c>
      <c r="N96" s="57">
        <f t="shared" si="11"/>
        <v>0.040508</v>
      </c>
    </row>
    <row r="97" s="2" customFormat="1" customHeight="1" spans="1:14">
      <c r="A97" s="92"/>
      <c r="B97" s="93"/>
      <c r="C97" s="92"/>
      <c r="D97" s="94"/>
      <c r="E97" s="95"/>
      <c r="F97" s="102"/>
      <c r="G97" s="103"/>
      <c r="H97" s="91"/>
      <c r="I97" s="109">
        <v>7000</v>
      </c>
      <c r="J97" s="109" t="s">
        <v>187</v>
      </c>
      <c r="K97" s="62">
        <f t="shared" si="12"/>
        <v>16.1</v>
      </c>
      <c r="L97" s="62">
        <f t="shared" si="10"/>
        <v>16.6</v>
      </c>
      <c r="M97" s="63" t="s">
        <v>46</v>
      </c>
      <c r="N97" s="57">
        <f t="shared" si="11"/>
        <v>0.040508</v>
      </c>
    </row>
    <row r="98" s="2" customFormat="1" customHeight="1" spans="1:14">
      <c r="A98" s="92"/>
      <c r="B98" s="93"/>
      <c r="C98" s="92"/>
      <c r="D98" s="94"/>
      <c r="E98" s="95"/>
      <c r="F98" s="102"/>
      <c r="G98" s="103"/>
      <c r="H98" s="91"/>
      <c r="I98" s="109">
        <v>7000</v>
      </c>
      <c r="J98" s="109" t="s">
        <v>188</v>
      </c>
      <c r="K98" s="62">
        <f t="shared" si="12"/>
        <v>16.1</v>
      </c>
      <c r="L98" s="62">
        <f t="shared" si="10"/>
        <v>16.6</v>
      </c>
      <c r="M98" s="63" t="s">
        <v>46</v>
      </c>
      <c r="N98" s="57">
        <f t="shared" si="11"/>
        <v>0.040508</v>
      </c>
    </row>
    <row r="99" s="2" customFormat="1" customHeight="1" spans="1:14">
      <c r="A99" s="92"/>
      <c r="B99" s="93"/>
      <c r="C99" s="92"/>
      <c r="D99" s="94"/>
      <c r="E99" s="95"/>
      <c r="F99" s="102"/>
      <c r="G99" s="103"/>
      <c r="H99" s="91"/>
      <c r="I99" s="109">
        <v>7000</v>
      </c>
      <c r="J99" s="109" t="s">
        <v>189</v>
      </c>
      <c r="K99" s="62">
        <f t="shared" si="12"/>
        <v>16.1</v>
      </c>
      <c r="L99" s="62">
        <f t="shared" si="10"/>
        <v>16.6</v>
      </c>
      <c r="M99" s="63" t="s">
        <v>46</v>
      </c>
      <c r="N99" s="57">
        <f t="shared" si="11"/>
        <v>0.040508</v>
      </c>
    </row>
    <row r="100" s="2" customFormat="1" customHeight="1" spans="1:14">
      <c r="A100" s="92"/>
      <c r="B100" s="93"/>
      <c r="C100" s="92"/>
      <c r="D100" s="94"/>
      <c r="E100" s="95"/>
      <c r="F100" s="102"/>
      <c r="G100" s="103"/>
      <c r="H100" s="91"/>
      <c r="I100" s="109">
        <v>7000</v>
      </c>
      <c r="J100" s="109" t="s">
        <v>190</v>
      </c>
      <c r="K100" s="62">
        <f t="shared" si="12"/>
        <v>16.1</v>
      </c>
      <c r="L100" s="62">
        <f t="shared" si="10"/>
        <v>16.6</v>
      </c>
      <c r="M100" s="63" t="s">
        <v>46</v>
      </c>
      <c r="N100" s="57">
        <f t="shared" ref="N100:N108" si="13">0.76*0.26*0.205</f>
        <v>0.040508</v>
      </c>
    </row>
    <row r="101" s="2" customFormat="1" customHeight="1" spans="1:14">
      <c r="A101" s="92"/>
      <c r="B101" s="93"/>
      <c r="C101" s="92"/>
      <c r="D101" s="94"/>
      <c r="E101" s="95"/>
      <c r="F101" s="89"/>
      <c r="G101" s="90"/>
      <c r="H101" s="91"/>
      <c r="I101" s="109">
        <v>7000</v>
      </c>
      <c r="J101" s="109" t="s">
        <v>191</v>
      </c>
      <c r="K101" s="62">
        <f t="shared" si="12"/>
        <v>16.1</v>
      </c>
      <c r="L101" s="62">
        <f t="shared" si="10"/>
        <v>16.6</v>
      </c>
      <c r="M101" s="63" t="s">
        <v>46</v>
      </c>
      <c r="N101" s="65">
        <f t="shared" si="13"/>
        <v>0.040508</v>
      </c>
    </row>
    <row r="102" s="2" customFormat="1" customHeight="1" spans="1:14">
      <c r="A102" s="133" t="s">
        <v>34</v>
      </c>
      <c r="B102" s="133" t="s">
        <v>45</v>
      </c>
      <c r="C102" s="133" t="s">
        <v>36</v>
      </c>
      <c r="D102" s="133" t="s">
        <v>37</v>
      </c>
      <c r="E102" s="133"/>
      <c r="F102" s="133" t="s">
        <v>49</v>
      </c>
      <c r="G102" s="90">
        <v>35800</v>
      </c>
      <c r="H102" s="104"/>
      <c r="I102" s="109">
        <v>7000</v>
      </c>
      <c r="J102" s="109" t="s">
        <v>192</v>
      </c>
      <c r="K102" s="62">
        <f t="shared" si="12"/>
        <v>16.1</v>
      </c>
      <c r="L102" s="62">
        <f t="shared" ref="L102:L107" si="14">K102+0.5</f>
        <v>16.6</v>
      </c>
      <c r="M102" s="63" t="s">
        <v>46</v>
      </c>
      <c r="N102" s="65">
        <f t="shared" si="13"/>
        <v>0.040508</v>
      </c>
    </row>
    <row r="103" s="2" customFormat="1" customHeight="1" spans="1:14">
      <c r="A103" s="134"/>
      <c r="B103" s="134"/>
      <c r="C103" s="134"/>
      <c r="D103" s="134"/>
      <c r="E103" s="134"/>
      <c r="F103" s="134"/>
      <c r="G103" s="97"/>
      <c r="H103" s="104"/>
      <c r="I103" s="109">
        <v>7000</v>
      </c>
      <c r="J103" s="109" t="s">
        <v>193</v>
      </c>
      <c r="K103" s="62">
        <f t="shared" si="12"/>
        <v>16.1</v>
      </c>
      <c r="L103" s="62">
        <f t="shared" si="14"/>
        <v>16.6</v>
      </c>
      <c r="M103" s="63" t="s">
        <v>46</v>
      </c>
      <c r="N103" s="65">
        <f t="shared" si="13"/>
        <v>0.040508</v>
      </c>
    </row>
    <row r="104" s="2" customFormat="1" customHeight="1" spans="1:14">
      <c r="A104" s="134"/>
      <c r="B104" s="134"/>
      <c r="C104" s="134"/>
      <c r="D104" s="134"/>
      <c r="E104" s="134"/>
      <c r="F104" s="134"/>
      <c r="G104" s="97"/>
      <c r="H104" s="104"/>
      <c r="I104" s="109">
        <v>7000</v>
      </c>
      <c r="J104" s="109" t="s">
        <v>194</v>
      </c>
      <c r="K104" s="62">
        <f t="shared" si="12"/>
        <v>16.1</v>
      </c>
      <c r="L104" s="62">
        <f t="shared" si="14"/>
        <v>16.6</v>
      </c>
      <c r="M104" s="63" t="s">
        <v>46</v>
      </c>
      <c r="N104" s="65">
        <f t="shared" si="13"/>
        <v>0.040508</v>
      </c>
    </row>
    <row r="105" s="2" customFormat="1" customHeight="1" spans="1:14">
      <c r="A105" s="134"/>
      <c r="B105" s="134"/>
      <c r="C105" s="134"/>
      <c r="D105" s="134"/>
      <c r="E105" s="134"/>
      <c r="F105" s="134"/>
      <c r="G105" s="97"/>
      <c r="H105" s="104"/>
      <c r="I105" s="109">
        <v>7000</v>
      </c>
      <c r="J105" s="109" t="s">
        <v>195</v>
      </c>
      <c r="K105" s="62">
        <f t="shared" si="12"/>
        <v>16.1</v>
      </c>
      <c r="L105" s="62">
        <f t="shared" si="14"/>
        <v>16.6</v>
      </c>
      <c r="M105" s="63" t="s">
        <v>46</v>
      </c>
      <c r="N105" s="65">
        <f t="shared" si="13"/>
        <v>0.040508</v>
      </c>
    </row>
    <row r="106" s="2" customFormat="1" customHeight="1" spans="1:14">
      <c r="A106" s="134"/>
      <c r="B106" s="134"/>
      <c r="C106" s="134"/>
      <c r="D106" s="134"/>
      <c r="E106" s="134"/>
      <c r="F106" s="134"/>
      <c r="G106" s="97"/>
      <c r="H106" s="104"/>
      <c r="I106" s="109">
        <v>7000</v>
      </c>
      <c r="J106" s="109" t="s">
        <v>196</v>
      </c>
      <c r="K106" s="62">
        <f t="shared" si="12"/>
        <v>16.1</v>
      </c>
      <c r="L106" s="62">
        <f t="shared" si="14"/>
        <v>16.6</v>
      </c>
      <c r="M106" s="63" t="s">
        <v>46</v>
      </c>
      <c r="N106" s="65">
        <f t="shared" si="13"/>
        <v>0.040508</v>
      </c>
    </row>
    <row r="107" s="2" customFormat="1" customHeight="1" spans="1:14">
      <c r="A107" s="135"/>
      <c r="B107" s="135"/>
      <c r="C107" s="135"/>
      <c r="D107" s="135"/>
      <c r="E107" s="135"/>
      <c r="F107" s="135"/>
      <c r="G107" s="136"/>
      <c r="H107" s="104">
        <v>300</v>
      </c>
      <c r="I107" s="111">
        <v>1100</v>
      </c>
      <c r="J107" s="109" t="s">
        <v>197</v>
      </c>
      <c r="K107" s="62">
        <f t="shared" si="12"/>
        <v>2.53</v>
      </c>
      <c r="L107" s="62">
        <f t="shared" si="14"/>
        <v>3.03</v>
      </c>
      <c r="M107" s="64" t="s">
        <v>48</v>
      </c>
      <c r="N107" s="65">
        <f>0.7*0.16*0.185</f>
        <v>0.02072</v>
      </c>
    </row>
    <row r="108" s="2" customFormat="1" customHeight="1" spans="1:15">
      <c r="A108" s="112"/>
      <c r="B108" s="113"/>
      <c r="C108" s="112"/>
      <c r="D108" s="112"/>
      <c r="E108" s="112"/>
      <c r="F108" s="114"/>
      <c r="G108" s="115"/>
      <c r="H108" s="116"/>
      <c r="I108" s="121"/>
      <c r="J108" s="121"/>
      <c r="K108" s="125"/>
      <c r="L108" s="125"/>
      <c r="M108" s="63"/>
      <c r="N108" s="65"/>
      <c r="O108" s="137"/>
    </row>
    <row r="109" s="2" customFormat="1" ht="30" customHeight="1" spans="1:15">
      <c r="A109" s="117"/>
      <c r="B109" s="118"/>
      <c r="C109" s="117"/>
      <c r="D109" s="117"/>
      <c r="E109" s="119"/>
      <c r="F109" s="120"/>
      <c r="G109" s="121"/>
      <c r="H109" s="116"/>
      <c r="I109" s="126">
        <f>SUM(I8:I108)</f>
        <v>322500</v>
      </c>
      <c r="J109" s="126" t="s">
        <v>198</v>
      </c>
      <c r="K109" s="138">
        <f>SUM(K8:K108)</f>
        <v>1418.118</v>
      </c>
      <c r="L109" s="138">
        <f>SUM(L8:L108)</f>
        <v>1468.118</v>
      </c>
      <c r="M109" s="139"/>
      <c r="N109" s="57">
        <f>SUM(N8:N108)</f>
        <v>3.79436</v>
      </c>
      <c r="O109" s="137"/>
    </row>
    <row r="110" s="1" customFormat="1" spans="8:12">
      <c r="H110" s="4"/>
      <c r="I110" s="78"/>
      <c r="J110" s="78"/>
      <c r="K110" s="5"/>
      <c r="L110" s="5"/>
    </row>
    <row r="111" s="1" customFormat="1" spans="8:12">
      <c r="H111" s="4"/>
      <c r="K111" s="5"/>
      <c r="L111" s="5"/>
    </row>
    <row r="112" s="1" customFormat="1" spans="8:12">
      <c r="H112" s="50"/>
      <c r="K112" s="5"/>
      <c r="L112" s="5"/>
    </row>
    <row r="113" s="1" customFormat="1" spans="8:12">
      <c r="H113" s="4"/>
      <c r="K113" s="5"/>
      <c r="L113" s="5"/>
    </row>
    <row r="114" s="1" customFormat="1" spans="8:12">
      <c r="H114" s="4"/>
      <c r="K114" s="5"/>
      <c r="L114" s="5"/>
    </row>
    <row r="115" s="1" customFormat="1" spans="8:12">
      <c r="H115" s="4"/>
      <c r="K115" s="5"/>
      <c r="L115" s="5"/>
    </row>
    <row r="117" s="1" customFormat="1" spans="8:12">
      <c r="H117" s="4"/>
      <c r="K117" s="5"/>
      <c r="L117" s="5"/>
    </row>
  </sheetData>
  <mergeCells count="59">
    <mergeCell ref="A1:M1"/>
    <mergeCell ref="A2:M2"/>
    <mergeCell ref="F3:G3"/>
    <mergeCell ref="A8:A31"/>
    <mergeCell ref="A32:A53"/>
    <mergeCell ref="A54:A72"/>
    <mergeCell ref="A73:A81"/>
    <mergeCell ref="A82:A88"/>
    <mergeCell ref="A89:A95"/>
    <mergeCell ref="A96:A101"/>
    <mergeCell ref="A102:A107"/>
    <mergeCell ref="B8:B31"/>
    <mergeCell ref="B32:B53"/>
    <mergeCell ref="B54:B72"/>
    <mergeCell ref="B73:B81"/>
    <mergeCell ref="B82:B88"/>
    <mergeCell ref="B89:B95"/>
    <mergeCell ref="B96:B101"/>
    <mergeCell ref="B102:B107"/>
    <mergeCell ref="C8:C31"/>
    <mergeCell ref="C32:C53"/>
    <mergeCell ref="C54:C72"/>
    <mergeCell ref="C73:C81"/>
    <mergeCell ref="C82:C88"/>
    <mergeCell ref="C89:C95"/>
    <mergeCell ref="C96:C101"/>
    <mergeCell ref="C102:C107"/>
    <mergeCell ref="D8:D31"/>
    <mergeCell ref="D32:D53"/>
    <mergeCell ref="D54:D72"/>
    <mergeCell ref="D73:D81"/>
    <mergeCell ref="D82:D88"/>
    <mergeCell ref="D89:D95"/>
    <mergeCell ref="D96:D101"/>
    <mergeCell ref="D102:D107"/>
    <mergeCell ref="E8:E31"/>
    <mergeCell ref="E32:E53"/>
    <mergeCell ref="E54:E72"/>
    <mergeCell ref="E73:E81"/>
    <mergeCell ref="E82:E88"/>
    <mergeCell ref="E89:E95"/>
    <mergeCell ref="E96:E101"/>
    <mergeCell ref="E102:E107"/>
    <mergeCell ref="F8:F31"/>
    <mergeCell ref="F32:F53"/>
    <mergeCell ref="F54:F72"/>
    <mergeCell ref="F73:F81"/>
    <mergeCell ref="F82:F88"/>
    <mergeCell ref="F89:F95"/>
    <mergeCell ref="F96:F101"/>
    <mergeCell ref="F102:F107"/>
    <mergeCell ref="G8:G31"/>
    <mergeCell ref="G32:G53"/>
    <mergeCell ref="G54:G72"/>
    <mergeCell ref="G73:G81"/>
    <mergeCell ref="G82:G88"/>
    <mergeCell ref="G89:G95"/>
    <mergeCell ref="G96:G101"/>
    <mergeCell ref="G102:G107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9"/>
  <sheetViews>
    <sheetView topLeftCell="A77" workbookViewId="0">
      <selection activeCell="I101" sqref="I101:I109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4.25" style="1" customWidth="1"/>
    <col min="5" max="5" width="11.625" style="1" customWidth="1"/>
    <col min="6" max="6" width="5.5" style="1" customWidth="1"/>
    <col min="7" max="7" width="7.75" style="1" customWidth="1"/>
    <col min="8" max="8" width="6.5" style="4" customWidth="1"/>
    <col min="9" max="9" width="8.26666666666667" style="1" customWidth="1"/>
    <col min="10" max="10" width="7.375" style="1" customWidth="1"/>
    <col min="11" max="11" width="8.5" style="5" customWidth="1"/>
    <col min="12" max="12" width="10.375" style="5" customWidth="1"/>
    <col min="13" max="13" width="11.5" style="1" customWidth="1"/>
    <col min="14" max="15" width="8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199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28" t="s">
        <v>4</v>
      </c>
      <c r="F4" s="14" t="s">
        <v>200</v>
      </c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5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  <c r="O6" s="58"/>
    </row>
    <row r="7" s="2" customFormat="1" ht="27" customHeight="1" spans="1:15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  <c r="O7" s="58" t="s">
        <v>201</v>
      </c>
    </row>
    <row r="8" s="3" customFormat="1" customHeight="1" spans="1:15">
      <c r="A8" s="79" t="s">
        <v>202</v>
      </c>
      <c r="B8" s="79" t="s">
        <v>35</v>
      </c>
      <c r="C8" s="79" t="s">
        <v>36</v>
      </c>
      <c r="D8" s="80" t="s">
        <v>37</v>
      </c>
      <c r="E8" s="81" t="s">
        <v>38</v>
      </c>
      <c r="F8" s="79" t="s">
        <v>39</v>
      </c>
      <c r="G8" s="79">
        <v>10750</v>
      </c>
      <c r="H8" s="82"/>
      <c r="I8" s="105">
        <v>2000</v>
      </c>
      <c r="J8" s="126" t="s">
        <v>203</v>
      </c>
      <c r="K8" s="62">
        <f t="shared" ref="K8:K39" si="0">I8*0.00692</f>
        <v>13.84</v>
      </c>
      <c r="L8" s="62">
        <f t="shared" ref="L8:L39" si="1">K8+0.5</f>
        <v>14.34</v>
      </c>
      <c r="M8" s="63" t="s">
        <v>41</v>
      </c>
      <c r="N8" s="57">
        <f t="shared" ref="N8:N19" si="2">0.7*0.26*0.205</f>
        <v>0.03731</v>
      </c>
      <c r="O8" s="107" t="s">
        <v>204</v>
      </c>
    </row>
    <row r="9" s="3" customFormat="1" customHeight="1" spans="1:15">
      <c r="A9" s="83"/>
      <c r="B9" s="83"/>
      <c r="C9" s="83"/>
      <c r="D9" s="84"/>
      <c r="E9" s="83"/>
      <c r="F9" s="83"/>
      <c r="G9" s="83"/>
      <c r="H9" s="82"/>
      <c r="I9" s="105">
        <v>2000</v>
      </c>
      <c r="J9" s="126" t="s">
        <v>205</v>
      </c>
      <c r="K9" s="62">
        <f t="shared" si="0"/>
        <v>13.84</v>
      </c>
      <c r="L9" s="62">
        <f t="shared" si="1"/>
        <v>14.34</v>
      </c>
      <c r="M9" s="63" t="s">
        <v>41</v>
      </c>
      <c r="N9" s="57">
        <f t="shared" si="2"/>
        <v>0.03731</v>
      </c>
      <c r="O9" s="108"/>
    </row>
    <row r="10" s="3" customFormat="1" customHeight="1" spans="1:15">
      <c r="A10" s="83"/>
      <c r="B10" s="83"/>
      <c r="C10" s="83"/>
      <c r="D10" s="84"/>
      <c r="E10" s="83"/>
      <c r="F10" s="83"/>
      <c r="G10" s="83"/>
      <c r="H10" s="82"/>
      <c r="I10" s="105">
        <v>2000</v>
      </c>
      <c r="J10" s="126" t="s">
        <v>206</v>
      </c>
      <c r="K10" s="62">
        <f t="shared" si="0"/>
        <v>13.84</v>
      </c>
      <c r="L10" s="62">
        <f t="shared" si="1"/>
        <v>14.34</v>
      </c>
      <c r="M10" s="63" t="s">
        <v>41</v>
      </c>
      <c r="N10" s="57">
        <f t="shared" si="2"/>
        <v>0.03731</v>
      </c>
      <c r="O10" s="108"/>
    </row>
    <row r="11" s="3" customFormat="1" customHeight="1" spans="1:15">
      <c r="A11" s="83"/>
      <c r="B11" s="83"/>
      <c r="C11" s="83"/>
      <c r="D11" s="84"/>
      <c r="E11" s="83"/>
      <c r="F11" s="83"/>
      <c r="G11" s="83"/>
      <c r="H11" s="82"/>
      <c r="I11" s="105">
        <v>2000</v>
      </c>
      <c r="J11" s="126" t="s">
        <v>207</v>
      </c>
      <c r="K11" s="62">
        <f t="shared" si="0"/>
        <v>13.84</v>
      </c>
      <c r="L11" s="62">
        <f t="shared" si="1"/>
        <v>14.34</v>
      </c>
      <c r="M11" s="63" t="s">
        <v>41</v>
      </c>
      <c r="N11" s="57">
        <f t="shared" si="2"/>
        <v>0.03731</v>
      </c>
      <c r="O11" s="108"/>
    </row>
    <row r="12" s="3" customFormat="1" customHeight="1" spans="1:15">
      <c r="A12" s="83"/>
      <c r="B12" s="83"/>
      <c r="C12" s="83"/>
      <c r="D12" s="84"/>
      <c r="E12" s="83"/>
      <c r="F12" s="83"/>
      <c r="G12" s="83"/>
      <c r="H12" s="82"/>
      <c r="I12" s="105">
        <v>2050</v>
      </c>
      <c r="J12" s="126" t="s">
        <v>208</v>
      </c>
      <c r="K12" s="62">
        <f t="shared" si="0"/>
        <v>14.186</v>
      </c>
      <c r="L12" s="62">
        <f t="shared" si="1"/>
        <v>14.686</v>
      </c>
      <c r="M12" s="63" t="s">
        <v>41</v>
      </c>
      <c r="N12" s="57">
        <f t="shared" si="2"/>
        <v>0.03731</v>
      </c>
      <c r="O12" s="108"/>
    </row>
    <row r="13" s="3" customFormat="1" customHeight="1" spans="1:15">
      <c r="A13" s="83"/>
      <c r="B13" s="83"/>
      <c r="C13" s="83"/>
      <c r="D13" s="84"/>
      <c r="E13" s="83"/>
      <c r="F13" s="83"/>
      <c r="G13" s="83"/>
      <c r="H13" s="82">
        <v>100</v>
      </c>
      <c r="I13" s="105">
        <v>800</v>
      </c>
      <c r="J13" s="126" t="s">
        <v>209</v>
      </c>
      <c r="K13" s="62">
        <f t="shared" si="0"/>
        <v>5.536</v>
      </c>
      <c r="L13" s="62">
        <f t="shared" si="1"/>
        <v>6.036</v>
      </c>
      <c r="M13" s="63" t="s">
        <v>41</v>
      </c>
      <c r="N13" s="57">
        <f t="shared" si="2"/>
        <v>0.03731</v>
      </c>
      <c r="O13" s="108"/>
    </row>
    <row r="14" s="2" customFormat="1" customHeight="1" spans="1:15">
      <c r="A14" s="85" t="s">
        <v>34</v>
      </c>
      <c r="B14" s="86" t="s">
        <v>35</v>
      </c>
      <c r="C14" s="85" t="s">
        <v>210</v>
      </c>
      <c r="D14" s="87" t="s">
        <v>37</v>
      </c>
      <c r="E14" s="88" t="s">
        <v>38</v>
      </c>
      <c r="F14" s="89" t="s">
        <v>42</v>
      </c>
      <c r="G14" s="90">
        <v>75250</v>
      </c>
      <c r="H14" s="91"/>
      <c r="I14" s="109">
        <v>2000</v>
      </c>
      <c r="J14" s="126" t="s">
        <v>211</v>
      </c>
      <c r="K14" s="62">
        <f t="shared" si="0"/>
        <v>13.84</v>
      </c>
      <c r="L14" s="62">
        <f t="shared" si="1"/>
        <v>14.34</v>
      </c>
      <c r="M14" s="63" t="s">
        <v>41</v>
      </c>
      <c r="N14" s="57">
        <f t="shared" si="2"/>
        <v>0.03731</v>
      </c>
      <c r="O14" s="108"/>
    </row>
    <row r="15" s="2" customFormat="1" customHeight="1" spans="1:15">
      <c r="A15" s="92"/>
      <c r="B15" s="93"/>
      <c r="C15" s="92"/>
      <c r="D15" s="94"/>
      <c r="E15" s="95"/>
      <c r="F15" s="96"/>
      <c r="G15" s="97"/>
      <c r="H15" s="91"/>
      <c r="I15" s="109">
        <v>2000</v>
      </c>
      <c r="J15" s="126" t="s">
        <v>212</v>
      </c>
      <c r="K15" s="62">
        <f t="shared" si="0"/>
        <v>13.84</v>
      </c>
      <c r="L15" s="62">
        <f t="shared" si="1"/>
        <v>14.34</v>
      </c>
      <c r="M15" s="63" t="s">
        <v>41</v>
      </c>
      <c r="N15" s="57">
        <f t="shared" si="2"/>
        <v>0.03731</v>
      </c>
      <c r="O15" s="108"/>
    </row>
    <row r="16" s="2" customFormat="1" customHeight="1" spans="1:15">
      <c r="A16" s="92"/>
      <c r="B16" s="93"/>
      <c r="C16" s="92"/>
      <c r="D16" s="94"/>
      <c r="E16" s="95"/>
      <c r="F16" s="96"/>
      <c r="G16" s="97"/>
      <c r="H16" s="91"/>
      <c r="I16" s="109">
        <v>2000</v>
      </c>
      <c r="J16" s="126" t="s">
        <v>213</v>
      </c>
      <c r="K16" s="62">
        <f t="shared" si="0"/>
        <v>13.84</v>
      </c>
      <c r="L16" s="62">
        <f t="shared" si="1"/>
        <v>14.34</v>
      </c>
      <c r="M16" s="63" t="s">
        <v>41</v>
      </c>
      <c r="N16" s="57">
        <f t="shared" si="2"/>
        <v>0.03731</v>
      </c>
      <c r="O16" s="108"/>
    </row>
    <row r="17" s="2" customFormat="1" customHeight="1" spans="1:15">
      <c r="A17" s="92"/>
      <c r="B17" s="93"/>
      <c r="C17" s="92"/>
      <c r="D17" s="94"/>
      <c r="E17" s="95"/>
      <c r="F17" s="96"/>
      <c r="G17" s="97"/>
      <c r="H17" s="91"/>
      <c r="I17" s="109">
        <v>2000</v>
      </c>
      <c r="J17" s="126" t="s">
        <v>214</v>
      </c>
      <c r="K17" s="62">
        <f t="shared" si="0"/>
        <v>13.84</v>
      </c>
      <c r="L17" s="62">
        <f t="shared" si="1"/>
        <v>14.34</v>
      </c>
      <c r="M17" s="63" t="s">
        <v>41</v>
      </c>
      <c r="N17" s="57">
        <f t="shared" si="2"/>
        <v>0.03731</v>
      </c>
      <c r="O17" s="108"/>
    </row>
    <row r="18" s="2" customFormat="1" customHeight="1" spans="1:15">
      <c r="A18" s="92"/>
      <c r="B18" s="93"/>
      <c r="C18" s="92"/>
      <c r="D18" s="94"/>
      <c r="E18" s="95"/>
      <c r="F18" s="96"/>
      <c r="G18" s="97"/>
      <c r="H18" s="91"/>
      <c r="I18" s="109">
        <v>2000</v>
      </c>
      <c r="J18" s="126" t="s">
        <v>215</v>
      </c>
      <c r="K18" s="62">
        <f t="shared" si="0"/>
        <v>13.84</v>
      </c>
      <c r="L18" s="62">
        <f t="shared" si="1"/>
        <v>14.34</v>
      </c>
      <c r="M18" s="63" t="s">
        <v>41</v>
      </c>
      <c r="N18" s="57">
        <f t="shared" si="2"/>
        <v>0.03731</v>
      </c>
      <c r="O18" s="108"/>
    </row>
    <row r="19" s="2" customFormat="1" customHeight="1" spans="1:15">
      <c r="A19" s="92"/>
      <c r="B19" s="93"/>
      <c r="C19" s="92"/>
      <c r="D19" s="94"/>
      <c r="E19" s="95"/>
      <c r="F19" s="96"/>
      <c r="G19" s="97"/>
      <c r="H19" s="91"/>
      <c r="I19" s="109">
        <v>2000</v>
      </c>
      <c r="J19" s="126" t="s">
        <v>216</v>
      </c>
      <c r="K19" s="62">
        <f t="shared" si="0"/>
        <v>13.84</v>
      </c>
      <c r="L19" s="62">
        <f t="shared" si="1"/>
        <v>14.34</v>
      </c>
      <c r="M19" s="63" t="s">
        <v>41</v>
      </c>
      <c r="N19" s="57">
        <f t="shared" si="2"/>
        <v>0.03731</v>
      </c>
      <c r="O19" s="108"/>
    </row>
    <row r="20" s="2" customFormat="1" customHeight="1" spans="1:15">
      <c r="A20" s="92"/>
      <c r="B20" s="93"/>
      <c r="C20" s="92"/>
      <c r="D20" s="94"/>
      <c r="E20" s="95"/>
      <c r="F20" s="96"/>
      <c r="G20" s="97"/>
      <c r="H20" s="91"/>
      <c r="I20" s="109">
        <v>2000</v>
      </c>
      <c r="J20" s="126" t="s">
        <v>217</v>
      </c>
      <c r="K20" s="62">
        <f t="shared" si="0"/>
        <v>13.84</v>
      </c>
      <c r="L20" s="62">
        <f t="shared" si="1"/>
        <v>14.34</v>
      </c>
      <c r="M20" s="63" t="s">
        <v>41</v>
      </c>
      <c r="N20" s="57">
        <f t="shared" ref="N20:N34" si="3">0.7*0.26*0.205</f>
        <v>0.03731</v>
      </c>
      <c r="O20" s="108"/>
    </row>
    <row r="21" s="2" customFormat="1" customHeight="1" spans="1:15">
      <c r="A21" s="92"/>
      <c r="B21" s="93"/>
      <c r="C21" s="92"/>
      <c r="D21" s="94"/>
      <c r="E21" s="95"/>
      <c r="F21" s="96"/>
      <c r="G21" s="97"/>
      <c r="H21" s="91"/>
      <c r="I21" s="109">
        <v>2000</v>
      </c>
      <c r="J21" s="126" t="s">
        <v>218</v>
      </c>
      <c r="K21" s="62">
        <f t="shared" si="0"/>
        <v>13.84</v>
      </c>
      <c r="L21" s="62">
        <f t="shared" si="1"/>
        <v>14.34</v>
      </c>
      <c r="M21" s="63" t="s">
        <v>41</v>
      </c>
      <c r="N21" s="57">
        <f t="shared" si="3"/>
        <v>0.03731</v>
      </c>
      <c r="O21" s="108"/>
    </row>
    <row r="22" s="2" customFormat="1" customHeight="1" spans="1:15">
      <c r="A22" s="92"/>
      <c r="B22" s="93"/>
      <c r="C22" s="92"/>
      <c r="D22" s="94"/>
      <c r="E22" s="95"/>
      <c r="F22" s="96"/>
      <c r="G22" s="97"/>
      <c r="H22" s="91"/>
      <c r="I22" s="109">
        <v>2000</v>
      </c>
      <c r="J22" s="126" t="s">
        <v>219</v>
      </c>
      <c r="K22" s="62">
        <f t="shared" si="0"/>
        <v>13.84</v>
      </c>
      <c r="L22" s="62">
        <f t="shared" si="1"/>
        <v>14.34</v>
      </c>
      <c r="M22" s="63" t="s">
        <v>41</v>
      </c>
      <c r="N22" s="57">
        <f t="shared" si="3"/>
        <v>0.03731</v>
      </c>
      <c r="O22" s="108"/>
    </row>
    <row r="23" s="2" customFormat="1" customHeight="1" spans="1:15">
      <c r="A23" s="92"/>
      <c r="B23" s="93"/>
      <c r="C23" s="92"/>
      <c r="D23" s="94"/>
      <c r="E23" s="95"/>
      <c r="F23" s="96"/>
      <c r="G23" s="97"/>
      <c r="H23" s="91"/>
      <c r="I23" s="109">
        <v>2000</v>
      </c>
      <c r="J23" s="126" t="s">
        <v>220</v>
      </c>
      <c r="K23" s="62">
        <f t="shared" si="0"/>
        <v>13.84</v>
      </c>
      <c r="L23" s="62">
        <f t="shared" si="1"/>
        <v>14.34</v>
      </c>
      <c r="M23" s="63" t="s">
        <v>41</v>
      </c>
      <c r="N23" s="57">
        <f t="shared" si="3"/>
        <v>0.03731</v>
      </c>
      <c r="O23" s="108"/>
    </row>
    <row r="24" s="2" customFormat="1" customHeight="1" spans="1:15">
      <c r="A24" s="92"/>
      <c r="B24" s="93"/>
      <c r="C24" s="92"/>
      <c r="D24" s="94"/>
      <c r="E24" s="95"/>
      <c r="F24" s="96"/>
      <c r="G24" s="97"/>
      <c r="H24" s="91"/>
      <c r="I24" s="109">
        <v>2000</v>
      </c>
      <c r="J24" s="126" t="s">
        <v>221</v>
      </c>
      <c r="K24" s="62">
        <f t="shared" si="0"/>
        <v>13.84</v>
      </c>
      <c r="L24" s="62">
        <f t="shared" si="1"/>
        <v>14.34</v>
      </c>
      <c r="M24" s="63" t="s">
        <v>41</v>
      </c>
      <c r="N24" s="57">
        <f t="shared" si="3"/>
        <v>0.03731</v>
      </c>
      <c r="O24" s="108"/>
    </row>
    <row r="25" s="2" customFormat="1" customHeight="1" spans="1:15">
      <c r="A25" s="92"/>
      <c r="B25" s="93"/>
      <c r="C25" s="92"/>
      <c r="D25" s="94"/>
      <c r="E25" s="95"/>
      <c r="F25" s="96"/>
      <c r="G25" s="97"/>
      <c r="H25" s="91"/>
      <c r="I25" s="109">
        <v>2000</v>
      </c>
      <c r="J25" s="126" t="s">
        <v>222</v>
      </c>
      <c r="K25" s="62">
        <f t="shared" si="0"/>
        <v>13.84</v>
      </c>
      <c r="L25" s="62">
        <f t="shared" si="1"/>
        <v>14.34</v>
      </c>
      <c r="M25" s="63" t="s">
        <v>41</v>
      </c>
      <c r="N25" s="57">
        <f t="shared" si="3"/>
        <v>0.03731</v>
      </c>
      <c r="O25" s="108"/>
    </row>
    <row r="26" s="2" customFormat="1" customHeight="1" spans="1:15">
      <c r="A26" s="92"/>
      <c r="B26" s="93"/>
      <c r="C26" s="92"/>
      <c r="D26" s="94"/>
      <c r="E26" s="95"/>
      <c r="F26" s="96"/>
      <c r="G26" s="97"/>
      <c r="H26" s="91"/>
      <c r="I26" s="109">
        <v>2000</v>
      </c>
      <c r="J26" s="126" t="s">
        <v>223</v>
      </c>
      <c r="K26" s="62">
        <f t="shared" si="0"/>
        <v>13.84</v>
      </c>
      <c r="L26" s="62">
        <f t="shared" si="1"/>
        <v>14.34</v>
      </c>
      <c r="M26" s="63" t="s">
        <v>41</v>
      </c>
      <c r="N26" s="57">
        <f t="shared" si="3"/>
        <v>0.03731</v>
      </c>
      <c r="O26" s="108"/>
    </row>
    <row r="27" s="2" customFormat="1" customHeight="1" spans="1:15">
      <c r="A27" s="92"/>
      <c r="B27" s="93"/>
      <c r="C27" s="92"/>
      <c r="D27" s="94"/>
      <c r="E27" s="95"/>
      <c r="F27" s="96"/>
      <c r="G27" s="97"/>
      <c r="H27" s="91">
        <v>600</v>
      </c>
      <c r="I27" s="109">
        <v>1750</v>
      </c>
      <c r="J27" s="126" t="s">
        <v>224</v>
      </c>
      <c r="K27" s="62">
        <f t="shared" si="0"/>
        <v>12.11</v>
      </c>
      <c r="L27" s="62">
        <f t="shared" si="1"/>
        <v>12.61</v>
      </c>
      <c r="M27" s="63" t="s">
        <v>41</v>
      </c>
      <c r="N27" s="57">
        <f t="shared" si="3"/>
        <v>0.03731</v>
      </c>
      <c r="O27" s="110"/>
    </row>
    <row r="28" s="2" customFormat="1" customHeight="1" spans="1:15">
      <c r="A28" s="85" t="s">
        <v>34</v>
      </c>
      <c r="B28" s="86" t="s">
        <v>225</v>
      </c>
      <c r="C28" s="85" t="s">
        <v>36</v>
      </c>
      <c r="D28" s="87" t="s">
        <v>37</v>
      </c>
      <c r="E28" s="88" t="s">
        <v>226</v>
      </c>
      <c r="F28" s="89" t="s">
        <v>40</v>
      </c>
      <c r="G28" s="90">
        <v>60200</v>
      </c>
      <c r="H28" s="91"/>
      <c r="I28" s="109">
        <v>2000</v>
      </c>
      <c r="J28" s="126" t="s">
        <v>227</v>
      </c>
      <c r="K28" s="62">
        <f t="shared" si="0"/>
        <v>13.84</v>
      </c>
      <c r="L28" s="62">
        <f t="shared" si="1"/>
        <v>14.34</v>
      </c>
      <c r="M28" s="63" t="s">
        <v>41</v>
      </c>
      <c r="N28" s="57">
        <f t="shared" si="3"/>
        <v>0.03731</v>
      </c>
      <c r="O28" s="129" t="s">
        <v>228</v>
      </c>
    </row>
    <row r="29" s="2" customFormat="1" customHeight="1" spans="1:15">
      <c r="A29" s="92"/>
      <c r="B29" s="93"/>
      <c r="C29" s="92"/>
      <c r="D29" s="94"/>
      <c r="E29" s="95"/>
      <c r="F29" s="96"/>
      <c r="G29" s="97"/>
      <c r="H29" s="91"/>
      <c r="I29" s="109">
        <v>2000</v>
      </c>
      <c r="J29" s="126" t="s">
        <v>229</v>
      </c>
      <c r="K29" s="62">
        <f t="shared" si="0"/>
        <v>13.84</v>
      </c>
      <c r="L29" s="62">
        <f t="shared" si="1"/>
        <v>14.34</v>
      </c>
      <c r="M29" s="63" t="s">
        <v>41</v>
      </c>
      <c r="N29" s="57">
        <f t="shared" si="3"/>
        <v>0.03731</v>
      </c>
      <c r="O29" s="130"/>
    </row>
    <row r="30" s="2" customFormat="1" customHeight="1" spans="1:15">
      <c r="A30" s="92"/>
      <c r="B30" s="93"/>
      <c r="C30" s="92"/>
      <c r="D30" s="94"/>
      <c r="E30" s="95"/>
      <c r="F30" s="96"/>
      <c r="G30" s="97"/>
      <c r="H30" s="91"/>
      <c r="I30" s="109">
        <v>2000</v>
      </c>
      <c r="J30" s="126" t="s">
        <v>230</v>
      </c>
      <c r="K30" s="62">
        <f t="shared" si="0"/>
        <v>13.84</v>
      </c>
      <c r="L30" s="62">
        <f t="shared" si="1"/>
        <v>14.34</v>
      </c>
      <c r="M30" s="63" t="s">
        <v>41</v>
      </c>
      <c r="N30" s="57">
        <f t="shared" si="3"/>
        <v>0.03731</v>
      </c>
      <c r="O30" s="130"/>
    </row>
    <row r="31" s="2" customFormat="1" customHeight="1" spans="1:15">
      <c r="A31" s="92"/>
      <c r="B31" s="93"/>
      <c r="C31" s="92"/>
      <c r="D31" s="94"/>
      <c r="E31" s="95"/>
      <c r="F31" s="96"/>
      <c r="G31" s="97"/>
      <c r="H31" s="91"/>
      <c r="I31" s="109">
        <v>2000</v>
      </c>
      <c r="J31" s="126" t="s">
        <v>231</v>
      </c>
      <c r="K31" s="62">
        <f t="shared" si="0"/>
        <v>13.84</v>
      </c>
      <c r="L31" s="62">
        <f t="shared" si="1"/>
        <v>14.34</v>
      </c>
      <c r="M31" s="63" t="s">
        <v>41</v>
      </c>
      <c r="N31" s="57">
        <f t="shared" si="3"/>
        <v>0.03731</v>
      </c>
      <c r="O31" s="130"/>
    </row>
    <row r="32" s="2" customFormat="1" customHeight="1" spans="1:15">
      <c r="A32" s="92"/>
      <c r="B32" s="93"/>
      <c r="C32" s="92"/>
      <c r="D32" s="94"/>
      <c r="E32" s="95"/>
      <c r="F32" s="96"/>
      <c r="G32" s="97"/>
      <c r="H32" s="91"/>
      <c r="I32" s="109">
        <v>2000</v>
      </c>
      <c r="J32" s="126" t="s">
        <v>232</v>
      </c>
      <c r="K32" s="62">
        <f t="shared" si="0"/>
        <v>13.84</v>
      </c>
      <c r="L32" s="62">
        <f t="shared" si="1"/>
        <v>14.34</v>
      </c>
      <c r="M32" s="63" t="s">
        <v>41</v>
      </c>
      <c r="N32" s="57">
        <f t="shared" si="3"/>
        <v>0.03731</v>
      </c>
      <c r="O32" s="130"/>
    </row>
    <row r="33" s="2" customFormat="1" customHeight="1" spans="1:15">
      <c r="A33" s="92"/>
      <c r="B33" s="93"/>
      <c r="C33" s="92"/>
      <c r="D33" s="94"/>
      <c r="E33" s="95"/>
      <c r="F33" s="96"/>
      <c r="G33" s="97"/>
      <c r="H33" s="91"/>
      <c r="I33" s="109">
        <v>2000</v>
      </c>
      <c r="J33" s="126" t="s">
        <v>233</v>
      </c>
      <c r="K33" s="62">
        <f t="shared" si="0"/>
        <v>13.84</v>
      </c>
      <c r="L33" s="62">
        <f t="shared" si="1"/>
        <v>14.34</v>
      </c>
      <c r="M33" s="63" t="s">
        <v>41</v>
      </c>
      <c r="N33" s="57">
        <f t="shared" si="3"/>
        <v>0.03731</v>
      </c>
      <c r="O33" s="130"/>
    </row>
    <row r="34" s="2" customFormat="1" customHeight="1" spans="1:15">
      <c r="A34" s="92"/>
      <c r="B34" s="93"/>
      <c r="C34" s="92"/>
      <c r="D34" s="94"/>
      <c r="E34" s="95"/>
      <c r="F34" s="96"/>
      <c r="G34" s="97"/>
      <c r="H34" s="91"/>
      <c r="I34" s="109">
        <v>2000</v>
      </c>
      <c r="J34" s="126" t="s">
        <v>234</v>
      </c>
      <c r="K34" s="62">
        <f t="shared" si="0"/>
        <v>13.84</v>
      </c>
      <c r="L34" s="62">
        <f t="shared" si="1"/>
        <v>14.34</v>
      </c>
      <c r="M34" s="63" t="s">
        <v>41</v>
      </c>
      <c r="N34" s="57">
        <f t="shared" si="3"/>
        <v>0.03731</v>
      </c>
      <c r="O34" s="130"/>
    </row>
    <row r="35" s="2" customFormat="1" customHeight="1" spans="1:15">
      <c r="A35" s="92"/>
      <c r="B35" s="93"/>
      <c r="C35" s="92"/>
      <c r="D35" s="94"/>
      <c r="E35" s="95"/>
      <c r="F35" s="96"/>
      <c r="G35" s="97"/>
      <c r="H35" s="91"/>
      <c r="I35" s="109">
        <v>2000</v>
      </c>
      <c r="J35" s="126" t="s">
        <v>235</v>
      </c>
      <c r="K35" s="62">
        <f t="shared" si="0"/>
        <v>13.84</v>
      </c>
      <c r="L35" s="62">
        <f t="shared" si="1"/>
        <v>14.34</v>
      </c>
      <c r="M35" s="63" t="s">
        <v>41</v>
      </c>
      <c r="N35" s="57">
        <f t="shared" ref="N35:N49" si="4">0.7*0.26*0.205</f>
        <v>0.03731</v>
      </c>
      <c r="O35" s="130"/>
    </row>
    <row r="36" s="2" customFormat="1" customHeight="1" spans="1:15">
      <c r="A36" s="92"/>
      <c r="B36" s="93"/>
      <c r="C36" s="92"/>
      <c r="D36" s="94"/>
      <c r="E36" s="95"/>
      <c r="F36" s="96"/>
      <c r="G36" s="97"/>
      <c r="H36" s="91"/>
      <c r="I36" s="109">
        <v>2000</v>
      </c>
      <c r="J36" s="126" t="s">
        <v>236</v>
      </c>
      <c r="K36" s="62">
        <f t="shared" si="0"/>
        <v>13.84</v>
      </c>
      <c r="L36" s="62">
        <f t="shared" si="1"/>
        <v>14.34</v>
      </c>
      <c r="M36" s="63" t="s">
        <v>41</v>
      </c>
      <c r="N36" s="57">
        <f t="shared" si="4"/>
        <v>0.03731</v>
      </c>
      <c r="O36" s="130"/>
    </row>
    <row r="37" s="2" customFormat="1" customHeight="1" spans="1:15">
      <c r="A37" s="92"/>
      <c r="B37" s="93"/>
      <c r="C37" s="92"/>
      <c r="D37" s="94"/>
      <c r="E37" s="95"/>
      <c r="F37" s="96"/>
      <c r="G37" s="97"/>
      <c r="H37" s="91"/>
      <c r="I37" s="109">
        <v>2000</v>
      </c>
      <c r="J37" s="126" t="s">
        <v>237</v>
      </c>
      <c r="K37" s="62">
        <f t="shared" si="0"/>
        <v>13.84</v>
      </c>
      <c r="L37" s="62">
        <f t="shared" si="1"/>
        <v>14.34</v>
      </c>
      <c r="M37" s="63" t="s">
        <v>41</v>
      </c>
      <c r="N37" s="57">
        <f t="shared" si="4"/>
        <v>0.03731</v>
      </c>
      <c r="O37" s="130"/>
    </row>
    <row r="38" s="2" customFormat="1" customHeight="1" spans="1:15">
      <c r="A38" s="92"/>
      <c r="B38" s="93"/>
      <c r="C38" s="92"/>
      <c r="D38" s="94"/>
      <c r="E38" s="95"/>
      <c r="F38" s="96"/>
      <c r="G38" s="97"/>
      <c r="H38" s="91"/>
      <c r="I38" s="109">
        <v>2000</v>
      </c>
      <c r="J38" s="126" t="s">
        <v>238</v>
      </c>
      <c r="K38" s="62">
        <f t="shared" si="0"/>
        <v>13.84</v>
      </c>
      <c r="L38" s="62">
        <f t="shared" si="1"/>
        <v>14.34</v>
      </c>
      <c r="M38" s="63" t="s">
        <v>41</v>
      </c>
      <c r="N38" s="57">
        <f t="shared" si="4"/>
        <v>0.03731</v>
      </c>
      <c r="O38" s="130"/>
    </row>
    <row r="39" s="2" customFormat="1" customHeight="1" spans="1:15">
      <c r="A39" s="92"/>
      <c r="B39" s="93"/>
      <c r="C39" s="92"/>
      <c r="D39" s="94"/>
      <c r="E39" s="95"/>
      <c r="F39" s="96"/>
      <c r="G39" s="97"/>
      <c r="H39" s="91"/>
      <c r="I39" s="109">
        <v>2000</v>
      </c>
      <c r="J39" s="126" t="s">
        <v>239</v>
      </c>
      <c r="K39" s="62">
        <f t="shared" si="0"/>
        <v>13.84</v>
      </c>
      <c r="L39" s="62">
        <f t="shared" si="1"/>
        <v>14.34</v>
      </c>
      <c r="M39" s="63" t="s">
        <v>41</v>
      </c>
      <c r="N39" s="57">
        <f t="shared" si="4"/>
        <v>0.03731</v>
      </c>
      <c r="O39" s="130"/>
    </row>
    <row r="40" s="2" customFormat="1" customHeight="1" spans="1:15">
      <c r="A40" s="92"/>
      <c r="B40" s="93"/>
      <c r="C40" s="92"/>
      <c r="D40" s="94"/>
      <c r="E40" s="95"/>
      <c r="F40" s="96"/>
      <c r="G40" s="97"/>
      <c r="H40" s="91"/>
      <c r="I40" s="109">
        <v>2000</v>
      </c>
      <c r="J40" s="126" t="s">
        <v>240</v>
      </c>
      <c r="K40" s="62">
        <f t="shared" ref="K40:K49" si="5">I40*0.00692</f>
        <v>13.84</v>
      </c>
      <c r="L40" s="62">
        <f t="shared" ref="L40:L49" si="6">K40+0.5</f>
        <v>14.34</v>
      </c>
      <c r="M40" s="63" t="s">
        <v>41</v>
      </c>
      <c r="N40" s="57">
        <f t="shared" si="4"/>
        <v>0.03731</v>
      </c>
      <c r="O40" s="130"/>
    </row>
    <row r="41" s="2" customFormat="1" customHeight="1" spans="1:15">
      <c r="A41" s="92"/>
      <c r="B41" s="93"/>
      <c r="C41" s="92"/>
      <c r="D41" s="94"/>
      <c r="E41" s="95"/>
      <c r="F41" s="96"/>
      <c r="G41" s="97"/>
      <c r="H41" s="91"/>
      <c r="I41" s="109">
        <v>2000</v>
      </c>
      <c r="J41" s="126" t="s">
        <v>241</v>
      </c>
      <c r="K41" s="62">
        <f t="shared" si="5"/>
        <v>13.84</v>
      </c>
      <c r="L41" s="62">
        <f t="shared" si="6"/>
        <v>14.34</v>
      </c>
      <c r="M41" s="63" t="s">
        <v>41</v>
      </c>
      <c r="N41" s="57">
        <f t="shared" si="4"/>
        <v>0.03731</v>
      </c>
      <c r="O41" s="130"/>
    </row>
    <row r="42" s="2" customFormat="1" customHeight="1" spans="1:15">
      <c r="A42" s="92"/>
      <c r="B42" s="93"/>
      <c r="C42" s="92"/>
      <c r="D42" s="94"/>
      <c r="E42" s="95"/>
      <c r="F42" s="96"/>
      <c r="G42" s="97"/>
      <c r="H42" s="91"/>
      <c r="I42" s="109">
        <v>2000</v>
      </c>
      <c r="J42" s="126" t="s">
        <v>242</v>
      </c>
      <c r="K42" s="62">
        <f t="shared" si="5"/>
        <v>13.84</v>
      </c>
      <c r="L42" s="62">
        <f t="shared" si="6"/>
        <v>14.34</v>
      </c>
      <c r="M42" s="63" t="s">
        <v>41</v>
      </c>
      <c r="N42" s="57">
        <f t="shared" si="4"/>
        <v>0.03731</v>
      </c>
      <c r="O42" s="130"/>
    </row>
    <row r="43" s="2" customFormat="1" customHeight="1" spans="1:15">
      <c r="A43" s="92"/>
      <c r="B43" s="93"/>
      <c r="C43" s="92"/>
      <c r="D43" s="94"/>
      <c r="E43" s="95"/>
      <c r="F43" s="96"/>
      <c r="G43" s="97"/>
      <c r="H43" s="91"/>
      <c r="I43" s="109">
        <v>2000</v>
      </c>
      <c r="J43" s="126" t="s">
        <v>243</v>
      </c>
      <c r="K43" s="62">
        <f t="shared" si="5"/>
        <v>13.84</v>
      </c>
      <c r="L43" s="62">
        <f t="shared" si="6"/>
        <v>14.34</v>
      </c>
      <c r="M43" s="63" t="s">
        <v>41</v>
      </c>
      <c r="N43" s="57">
        <f t="shared" si="4"/>
        <v>0.03731</v>
      </c>
      <c r="O43" s="130"/>
    </row>
    <row r="44" s="2" customFormat="1" customHeight="1" spans="1:15">
      <c r="A44" s="92"/>
      <c r="B44" s="93"/>
      <c r="C44" s="92"/>
      <c r="D44" s="94"/>
      <c r="E44" s="95"/>
      <c r="F44" s="96"/>
      <c r="G44" s="97"/>
      <c r="H44" s="91"/>
      <c r="I44" s="109">
        <v>2000</v>
      </c>
      <c r="J44" s="126" t="s">
        <v>244</v>
      </c>
      <c r="K44" s="62">
        <f t="shared" si="5"/>
        <v>13.84</v>
      </c>
      <c r="L44" s="62">
        <f t="shared" si="6"/>
        <v>14.34</v>
      </c>
      <c r="M44" s="63" t="s">
        <v>41</v>
      </c>
      <c r="N44" s="57">
        <f t="shared" si="4"/>
        <v>0.03731</v>
      </c>
      <c r="O44" s="130"/>
    </row>
    <row r="45" s="2" customFormat="1" customHeight="1" spans="1:15">
      <c r="A45" s="92"/>
      <c r="B45" s="93"/>
      <c r="C45" s="92"/>
      <c r="D45" s="94"/>
      <c r="E45" s="95"/>
      <c r="F45" s="96"/>
      <c r="G45" s="97"/>
      <c r="H45" s="91"/>
      <c r="I45" s="109">
        <v>2000</v>
      </c>
      <c r="J45" s="126" t="s">
        <v>245</v>
      </c>
      <c r="K45" s="62">
        <f t="shared" si="5"/>
        <v>13.84</v>
      </c>
      <c r="L45" s="62">
        <f t="shared" si="6"/>
        <v>14.34</v>
      </c>
      <c r="M45" s="63" t="s">
        <v>41</v>
      </c>
      <c r="N45" s="57">
        <f t="shared" si="4"/>
        <v>0.03731</v>
      </c>
      <c r="O45" s="130"/>
    </row>
    <row r="46" s="2" customFormat="1" customHeight="1" spans="1:15">
      <c r="A46" s="92"/>
      <c r="B46" s="93"/>
      <c r="C46" s="92"/>
      <c r="D46" s="94"/>
      <c r="E46" s="95"/>
      <c r="F46" s="96"/>
      <c r="G46" s="97"/>
      <c r="H46" s="91"/>
      <c r="I46" s="109">
        <v>2000</v>
      </c>
      <c r="J46" s="126" t="s">
        <v>246</v>
      </c>
      <c r="K46" s="62">
        <f t="shared" si="5"/>
        <v>13.84</v>
      </c>
      <c r="L46" s="62">
        <f t="shared" si="6"/>
        <v>14.34</v>
      </c>
      <c r="M46" s="63" t="s">
        <v>41</v>
      </c>
      <c r="N46" s="57">
        <f t="shared" si="4"/>
        <v>0.03731</v>
      </c>
      <c r="O46" s="130"/>
    </row>
    <row r="47" s="2" customFormat="1" customHeight="1" spans="1:15">
      <c r="A47" s="92"/>
      <c r="B47" s="93"/>
      <c r="C47" s="92"/>
      <c r="D47" s="94"/>
      <c r="E47" s="95"/>
      <c r="F47" s="96"/>
      <c r="G47" s="97"/>
      <c r="H47" s="91"/>
      <c r="I47" s="109">
        <v>2000</v>
      </c>
      <c r="J47" s="126" t="s">
        <v>247</v>
      </c>
      <c r="K47" s="62">
        <f t="shared" si="5"/>
        <v>13.84</v>
      </c>
      <c r="L47" s="62">
        <f t="shared" si="6"/>
        <v>14.34</v>
      </c>
      <c r="M47" s="63" t="s">
        <v>41</v>
      </c>
      <c r="N47" s="57">
        <f t="shared" si="4"/>
        <v>0.03731</v>
      </c>
      <c r="O47" s="130"/>
    </row>
    <row r="48" s="2" customFormat="1" customHeight="1" spans="1:15">
      <c r="A48" s="92"/>
      <c r="B48" s="93"/>
      <c r="C48" s="92"/>
      <c r="D48" s="94"/>
      <c r="E48" s="95"/>
      <c r="F48" s="96"/>
      <c r="G48" s="97"/>
      <c r="H48" s="91"/>
      <c r="I48" s="109">
        <v>2000</v>
      </c>
      <c r="J48" s="126" t="s">
        <v>248</v>
      </c>
      <c r="K48" s="62">
        <f t="shared" si="5"/>
        <v>13.84</v>
      </c>
      <c r="L48" s="62">
        <f t="shared" si="6"/>
        <v>14.34</v>
      </c>
      <c r="M48" s="63" t="s">
        <v>41</v>
      </c>
      <c r="N48" s="57">
        <f t="shared" si="4"/>
        <v>0.03731</v>
      </c>
      <c r="O48" s="130"/>
    </row>
    <row r="49" s="2" customFormat="1" customHeight="1" spans="1:15">
      <c r="A49" s="92"/>
      <c r="B49" s="93"/>
      <c r="C49" s="92"/>
      <c r="D49" s="94"/>
      <c r="E49" s="95"/>
      <c r="F49" s="96"/>
      <c r="G49" s="97"/>
      <c r="H49" s="91"/>
      <c r="I49" s="109">
        <v>2000</v>
      </c>
      <c r="J49" s="126" t="s">
        <v>249</v>
      </c>
      <c r="K49" s="62">
        <f t="shared" si="5"/>
        <v>13.84</v>
      </c>
      <c r="L49" s="62">
        <f t="shared" si="6"/>
        <v>14.34</v>
      </c>
      <c r="M49" s="63" t="s">
        <v>41</v>
      </c>
      <c r="N49" s="57">
        <f t="shared" si="4"/>
        <v>0.03731</v>
      </c>
      <c r="O49" s="130"/>
    </row>
    <row r="50" s="2" customFormat="1" customHeight="1" spans="1:15">
      <c r="A50" s="92"/>
      <c r="B50" s="93"/>
      <c r="C50" s="92"/>
      <c r="D50" s="94"/>
      <c r="E50" s="95"/>
      <c r="F50" s="96"/>
      <c r="G50" s="97"/>
      <c r="H50" s="91"/>
      <c r="I50" s="109">
        <v>2000</v>
      </c>
      <c r="J50" s="126" t="s">
        <v>250</v>
      </c>
      <c r="K50" s="62">
        <f t="shared" ref="K49:K76" si="7">I50*0.00692</f>
        <v>13.84</v>
      </c>
      <c r="L50" s="62">
        <f t="shared" ref="L49:L87" si="8">K50+0.5</f>
        <v>14.34</v>
      </c>
      <c r="M50" s="63" t="s">
        <v>41</v>
      </c>
      <c r="N50" s="57">
        <f t="shared" ref="N49:N87" si="9">0.7*0.26*0.205</f>
        <v>0.03731</v>
      </c>
      <c r="O50" s="130"/>
    </row>
    <row r="51" s="2" customFormat="1" customHeight="1" spans="1:15">
      <c r="A51" s="92"/>
      <c r="B51" s="93"/>
      <c r="C51" s="92"/>
      <c r="D51" s="94"/>
      <c r="E51" s="95"/>
      <c r="F51" s="96"/>
      <c r="G51" s="97"/>
      <c r="H51" s="91"/>
      <c r="I51" s="109">
        <v>2000</v>
      </c>
      <c r="J51" s="126" t="s">
        <v>251</v>
      </c>
      <c r="K51" s="62">
        <f t="shared" si="7"/>
        <v>13.84</v>
      </c>
      <c r="L51" s="62">
        <f t="shared" si="8"/>
        <v>14.34</v>
      </c>
      <c r="M51" s="63" t="s">
        <v>41</v>
      </c>
      <c r="N51" s="57">
        <f t="shared" si="9"/>
        <v>0.03731</v>
      </c>
      <c r="O51" s="130"/>
    </row>
    <row r="52" s="2" customFormat="1" customHeight="1" spans="1:15">
      <c r="A52" s="92"/>
      <c r="B52" s="93"/>
      <c r="C52" s="92"/>
      <c r="D52" s="94"/>
      <c r="E52" s="95"/>
      <c r="F52" s="96"/>
      <c r="G52" s="97"/>
      <c r="H52" s="91"/>
      <c r="I52" s="109">
        <v>2000</v>
      </c>
      <c r="J52" s="126" t="s">
        <v>252</v>
      </c>
      <c r="K52" s="62">
        <f t="shared" si="7"/>
        <v>13.84</v>
      </c>
      <c r="L52" s="62">
        <f t="shared" si="8"/>
        <v>14.34</v>
      </c>
      <c r="M52" s="63" t="s">
        <v>41</v>
      </c>
      <c r="N52" s="57">
        <f t="shared" si="9"/>
        <v>0.03731</v>
      </c>
      <c r="O52" s="130"/>
    </row>
    <row r="53" s="2" customFormat="1" customHeight="1" spans="1:15">
      <c r="A53" s="92"/>
      <c r="B53" s="93"/>
      <c r="C53" s="92"/>
      <c r="D53" s="94"/>
      <c r="E53" s="95"/>
      <c r="F53" s="96"/>
      <c r="G53" s="97"/>
      <c r="H53" s="91"/>
      <c r="I53" s="109">
        <v>2000</v>
      </c>
      <c r="J53" s="126" t="s">
        <v>253</v>
      </c>
      <c r="K53" s="62">
        <f t="shared" si="7"/>
        <v>13.84</v>
      </c>
      <c r="L53" s="62">
        <f t="shared" si="8"/>
        <v>14.34</v>
      </c>
      <c r="M53" s="63" t="s">
        <v>41</v>
      </c>
      <c r="N53" s="57">
        <f t="shared" si="9"/>
        <v>0.03731</v>
      </c>
      <c r="O53" s="130"/>
    </row>
    <row r="54" s="2" customFormat="1" customHeight="1" spans="1:15">
      <c r="A54" s="92"/>
      <c r="B54" s="93"/>
      <c r="C54" s="92"/>
      <c r="D54" s="94"/>
      <c r="E54" s="95"/>
      <c r="F54" s="96"/>
      <c r="G54" s="97"/>
      <c r="H54" s="91"/>
      <c r="I54" s="109">
        <v>2000</v>
      </c>
      <c r="J54" s="126" t="s">
        <v>254</v>
      </c>
      <c r="K54" s="62">
        <f t="shared" si="7"/>
        <v>13.84</v>
      </c>
      <c r="L54" s="62">
        <f t="shared" si="8"/>
        <v>14.34</v>
      </c>
      <c r="M54" s="63" t="s">
        <v>41</v>
      </c>
      <c r="N54" s="57">
        <f t="shared" si="9"/>
        <v>0.03731</v>
      </c>
      <c r="O54" s="130"/>
    </row>
    <row r="55" s="2" customFormat="1" customHeight="1" spans="1:15">
      <c r="A55" s="92"/>
      <c r="B55" s="93"/>
      <c r="C55" s="92"/>
      <c r="D55" s="94"/>
      <c r="E55" s="95"/>
      <c r="F55" s="96"/>
      <c r="G55" s="97"/>
      <c r="H55" s="91"/>
      <c r="I55" s="109">
        <v>2000</v>
      </c>
      <c r="J55" s="126" t="s">
        <v>255</v>
      </c>
      <c r="K55" s="62">
        <f t="shared" si="7"/>
        <v>13.84</v>
      </c>
      <c r="L55" s="62">
        <f t="shared" si="8"/>
        <v>14.34</v>
      </c>
      <c r="M55" s="63" t="s">
        <v>41</v>
      </c>
      <c r="N55" s="57">
        <f t="shared" si="9"/>
        <v>0.03731</v>
      </c>
      <c r="O55" s="131"/>
    </row>
    <row r="56" s="2" customFormat="1" customHeight="1" spans="1:15">
      <c r="A56" s="92"/>
      <c r="B56" s="93"/>
      <c r="C56" s="92"/>
      <c r="D56" s="94"/>
      <c r="E56" s="95"/>
      <c r="F56" s="96"/>
      <c r="G56" s="97"/>
      <c r="H56" s="91"/>
      <c r="I56" s="109">
        <v>2000</v>
      </c>
      <c r="J56" s="126" t="s">
        <v>256</v>
      </c>
      <c r="K56" s="62">
        <f t="shared" si="7"/>
        <v>13.84</v>
      </c>
      <c r="L56" s="62">
        <f t="shared" si="8"/>
        <v>14.34</v>
      </c>
      <c r="M56" s="63" t="s">
        <v>41</v>
      </c>
      <c r="N56" s="57">
        <f t="shared" si="9"/>
        <v>0.03731</v>
      </c>
      <c r="O56" s="129" t="s">
        <v>257</v>
      </c>
    </row>
    <row r="57" s="2" customFormat="1" customHeight="1" spans="1:15">
      <c r="A57" s="92"/>
      <c r="B57" s="93"/>
      <c r="C57" s="92"/>
      <c r="D57" s="94"/>
      <c r="E57" s="95"/>
      <c r="F57" s="96"/>
      <c r="G57" s="97"/>
      <c r="H57" s="91"/>
      <c r="I57" s="109">
        <v>2000</v>
      </c>
      <c r="J57" s="126" t="s">
        <v>258</v>
      </c>
      <c r="K57" s="62">
        <f t="shared" si="7"/>
        <v>13.84</v>
      </c>
      <c r="L57" s="62">
        <f t="shared" si="8"/>
        <v>14.34</v>
      </c>
      <c r="M57" s="63" t="s">
        <v>41</v>
      </c>
      <c r="N57" s="57">
        <f t="shared" si="9"/>
        <v>0.03731</v>
      </c>
      <c r="O57" s="130"/>
    </row>
    <row r="58" s="2" customFormat="1" customHeight="1" spans="1:15">
      <c r="A58" s="92"/>
      <c r="B58" s="93"/>
      <c r="C58" s="92"/>
      <c r="D58" s="94"/>
      <c r="E58" s="95"/>
      <c r="F58" s="96"/>
      <c r="G58" s="97"/>
      <c r="H58" s="91">
        <v>500</v>
      </c>
      <c r="I58" s="109">
        <v>700</v>
      </c>
      <c r="J58" s="126" t="s">
        <v>259</v>
      </c>
      <c r="K58" s="62">
        <f t="shared" si="7"/>
        <v>4.844</v>
      </c>
      <c r="L58" s="62">
        <f t="shared" si="8"/>
        <v>5.344</v>
      </c>
      <c r="M58" s="64" t="s">
        <v>48</v>
      </c>
      <c r="N58" s="57">
        <f t="shared" si="9"/>
        <v>0.03731</v>
      </c>
      <c r="O58" s="130"/>
    </row>
    <row r="59" s="2" customFormat="1" customHeight="1" spans="1:15">
      <c r="A59" s="98" t="s">
        <v>34</v>
      </c>
      <c r="B59" s="99" t="s">
        <v>225</v>
      </c>
      <c r="C59" s="98" t="s">
        <v>36</v>
      </c>
      <c r="D59" s="100" t="s">
        <v>37</v>
      </c>
      <c r="E59" s="101" t="s">
        <v>226</v>
      </c>
      <c r="F59" s="102" t="s">
        <v>44</v>
      </c>
      <c r="G59" s="103">
        <v>57450</v>
      </c>
      <c r="H59" s="104"/>
      <c r="I59" s="111">
        <v>2000</v>
      </c>
      <c r="J59" s="126" t="s">
        <v>260</v>
      </c>
      <c r="K59" s="62">
        <f t="shared" si="7"/>
        <v>13.84</v>
      </c>
      <c r="L59" s="62">
        <f t="shared" si="8"/>
        <v>14.34</v>
      </c>
      <c r="M59" s="63" t="s">
        <v>41</v>
      </c>
      <c r="N59" s="57">
        <f t="shared" si="9"/>
        <v>0.03731</v>
      </c>
      <c r="O59" s="130"/>
    </row>
    <row r="60" s="2" customFormat="1" customHeight="1" spans="1:15">
      <c r="A60" s="98"/>
      <c r="B60" s="99"/>
      <c r="C60" s="98"/>
      <c r="D60" s="100"/>
      <c r="E60" s="101"/>
      <c r="F60" s="102"/>
      <c r="G60" s="103"/>
      <c r="H60" s="104"/>
      <c r="I60" s="111">
        <v>2000</v>
      </c>
      <c r="J60" s="126" t="s">
        <v>261</v>
      </c>
      <c r="K60" s="62">
        <f t="shared" si="7"/>
        <v>13.84</v>
      </c>
      <c r="L60" s="62">
        <f t="shared" si="8"/>
        <v>14.34</v>
      </c>
      <c r="M60" s="63" t="s">
        <v>41</v>
      </c>
      <c r="N60" s="57">
        <f t="shared" si="9"/>
        <v>0.03731</v>
      </c>
      <c r="O60" s="130"/>
    </row>
    <row r="61" s="2" customFormat="1" customHeight="1" spans="1:15">
      <c r="A61" s="98"/>
      <c r="B61" s="99"/>
      <c r="C61" s="98"/>
      <c r="D61" s="100"/>
      <c r="E61" s="101"/>
      <c r="F61" s="102"/>
      <c r="G61" s="103"/>
      <c r="H61" s="104"/>
      <c r="I61" s="111">
        <v>2000</v>
      </c>
      <c r="J61" s="126" t="s">
        <v>262</v>
      </c>
      <c r="K61" s="62">
        <f t="shared" si="7"/>
        <v>13.84</v>
      </c>
      <c r="L61" s="62">
        <f t="shared" si="8"/>
        <v>14.34</v>
      </c>
      <c r="M61" s="63" t="s">
        <v>41</v>
      </c>
      <c r="N61" s="57">
        <f t="shared" si="9"/>
        <v>0.03731</v>
      </c>
      <c r="O61" s="130"/>
    </row>
    <row r="62" s="2" customFormat="1" customHeight="1" spans="1:15">
      <c r="A62" s="98"/>
      <c r="B62" s="99"/>
      <c r="C62" s="98"/>
      <c r="D62" s="100"/>
      <c r="E62" s="101"/>
      <c r="F62" s="102"/>
      <c r="G62" s="103"/>
      <c r="H62" s="104"/>
      <c r="I62" s="111">
        <v>2000</v>
      </c>
      <c r="J62" s="126" t="s">
        <v>263</v>
      </c>
      <c r="K62" s="62">
        <f t="shared" si="7"/>
        <v>13.84</v>
      </c>
      <c r="L62" s="62">
        <f t="shared" si="8"/>
        <v>14.34</v>
      </c>
      <c r="M62" s="63" t="s">
        <v>41</v>
      </c>
      <c r="N62" s="57">
        <f t="shared" si="9"/>
        <v>0.03731</v>
      </c>
      <c r="O62" s="130"/>
    </row>
    <row r="63" s="2" customFormat="1" customHeight="1" spans="1:15">
      <c r="A63" s="98"/>
      <c r="B63" s="99"/>
      <c r="C63" s="98"/>
      <c r="D63" s="100"/>
      <c r="E63" s="101"/>
      <c r="F63" s="102"/>
      <c r="G63" s="103"/>
      <c r="H63" s="104"/>
      <c r="I63" s="111">
        <v>2000</v>
      </c>
      <c r="J63" s="126" t="s">
        <v>264</v>
      </c>
      <c r="K63" s="62">
        <f t="shared" si="7"/>
        <v>13.84</v>
      </c>
      <c r="L63" s="62">
        <f t="shared" si="8"/>
        <v>14.34</v>
      </c>
      <c r="M63" s="63" t="s">
        <v>41</v>
      </c>
      <c r="N63" s="57">
        <f t="shared" si="9"/>
        <v>0.03731</v>
      </c>
      <c r="O63" s="130"/>
    </row>
    <row r="64" s="2" customFormat="1" customHeight="1" spans="1:15">
      <c r="A64" s="98"/>
      <c r="B64" s="99"/>
      <c r="C64" s="98"/>
      <c r="D64" s="100"/>
      <c r="E64" s="101"/>
      <c r="F64" s="102"/>
      <c r="G64" s="103"/>
      <c r="H64" s="104"/>
      <c r="I64" s="111">
        <v>2000</v>
      </c>
      <c r="J64" s="126" t="s">
        <v>265</v>
      </c>
      <c r="K64" s="62">
        <f t="shared" si="7"/>
        <v>13.84</v>
      </c>
      <c r="L64" s="62">
        <f t="shared" si="8"/>
        <v>14.34</v>
      </c>
      <c r="M64" s="63" t="s">
        <v>41</v>
      </c>
      <c r="N64" s="57">
        <f t="shared" si="9"/>
        <v>0.03731</v>
      </c>
      <c r="O64" s="130"/>
    </row>
    <row r="65" s="2" customFormat="1" customHeight="1" spans="1:15">
      <c r="A65" s="98"/>
      <c r="B65" s="99"/>
      <c r="C65" s="98"/>
      <c r="D65" s="100"/>
      <c r="E65" s="101"/>
      <c r="F65" s="102"/>
      <c r="G65" s="103"/>
      <c r="H65" s="104"/>
      <c r="I65" s="111">
        <v>2000</v>
      </c>
      <c r="J65" s="126" t="s">
        <v>266</v>
      </c>
      <c r="K65" s="62">
        <f t="shared" si="7"/>
        <v>13.84</v>
      </c>
      <c r="L65" s="62">
        <f t="shared" si="8"/>
        <v>14.34</v>
      </c>
      <c r="M65" s="63" t="s">
        <v>41</v>
      </c>
      <c r="N65" s="57">
        <f t="shared" si="9"/>
        <v>0.03731</v>
      </c>
      <c r="O65" s="130"/>
    </row>
    <row r="66" s="2" customFormat="1" customHeight="1" spans="1:15">
      <c r="A66" s="98"/>
      <c r="B66" s="99"/>
      <c r="C66" s="98"/>
      <c r="D66" s="100"/>
      <c r="E66" s="101"/>
      <c r="F66" s="102"/>
      <c r="G66" s="103"/>
      <c r="H66" s="104"/>
      <c r="I66" s="111">
        <v>2000</v>
      </c>
      <c r="J66" s="126" t="s">
        <v>267</v>
      </c>
      <c r="K66" s="62">
        <f t="shared" si="7"/>
        <v>13.84</v>
      </c>
      <c r="L66" s="62">
        <f t="shared" si="8"/>
        <v>14.34</v>
      </c>
      <c r="M66" s="63" t="s">
        <v>41</v>
      </c>
      <c r="N66" s="57">
        <f t="shared" si="9"/>
        <v>0.03731</v>
      </c>
      <c r="O66" s="130"/>
    </row>
    <row r="67" s="2" customFormat="1" customHeight="1" spans="1:15">
      <c r="A67" s="98"/>
      <c r="B67" s="99"/>
      <c r="C67" s="98"/>
      <c r="D67" s="100"/>
      <c r="E67" s="101"/>
      <c r="F67" s="102"/>
      <c r="G67" s="103"/>
      <c r="H67" s="104"/>
      <c r="I67" s="111">
        <v>2000</v>
      </c>
      <c r="J67" s="126" t="s">
        <v>268</v>
      </c>
      <c r="K67" s="62">
        <f t="shared" si="7"/>
        <v>13.84</v>
      </c>
      <c r="L67" s="62">
        <f t="shared" si="8"/>
        <v>14.34</v>
      </c>
      <c r="M67" s="63" t="s">
        <v>41</v>
      </c>
      <c r="N67" s="57">
        <f t="shared" si="9"/>
        <v>0.03731</v>
      </c>
      <c r="O67" s="130"/>
    </row>
    <row r="68" s="2" customFormat="1" customHeight="1" spans="1:15">
      <c r="A68" s="98"/>
      <c r="B68" s="99"/>
      <c r="C68" s="98"/>
      <c r="D68" s="100"/>
      <c r="E68" s="101"/>
      <c r="F68" s="102"/>
      <c r="G68" s="103"/>
      <c r="H68" s="104"/>
      <c r="I68" s="111">
        <v>2000</v>
      </c>
      <c r="J68" s="126" t="s">
        <v>269</v>
      </c>
      <c r="K68" s="62">
        <f t="shared" si="7"/>
        <v>13.84</v>
      </c>
      <c r="L68" s="62">
        <f t="shared" si="8"/>
        <v>14.34</v>
      </c>
      <c r="M68" s="63" t="s">
        <v>41</v>
      </c>
      <c r="N68" s="57">
        <f t="shared" si="9"/>
        <v>0.03731</v>
      </c>
      <c r="O68" s="130"/>
    </row>
    <row r="69" s="2" customFormat="1" customHeight="1" spans="1:15">
      <c r="A69" s="98"/>
      <c r="B69" s="99"/>
      <c r="C69" s="98"/>
      <c r="D69" s="100"/>
      <c r="E69" s="101"/>
      <c r="F69" s="102"/>
      <c r="G69" s="103"/>
      <c r="H69" s="104"/>
      <c r="I69" s="111">
        <v>2000</v>
      </c>
      <c r="J69" s="126" t="s">
        <v>270</v>
      </c>
      <c r="K69" s="62">
        <f t="shared" si="7"/>
        <v>13.84</v>
      </c>
      <c r="L69" s="62">
        <f t="shared" si="8"/>
        <v>14.34</v>
      </c>
      <c r="M69" s="63" t="s">
        <v>41</v>
      </c>
      <c r="N69" s="57">
        <f t="shared" si="9"/>
        <v>0.03731</v>
      </c>
      <c r="O69" s="130"/>
    </row>
    <row r="70" s="2" customFormat="1" customHeight="1" spans="1:15">
      <c r="A70" s="98"/>
      <c r="B70" s="99"/>
      <c r="C70" s="98"/>
      <c r="D70" s="100"/>
      <c r="E70" s="101"/>
      <c r="F70" s="102"/>
      <c r="G70" s="103"/>
      <c r="H70" s="104"/>
      <c r="I70" s="111">
        <v>2000</v>
      </c>
      <c r="J70" s="126" t="s">
        <v>271</v>
      </c>
      <c r="K70" s="62">
        <f t="shared" ref="K70:K87" si="10">I70*0.00692</f>
        <v>13.84</v>
      </c>
      <c r="L70" s="62">
        <f t="shared" si="8"/>
        <v>14.34</v>
      </c>
      <c r="M70" s="63" t="s">
        <v>41</v>
      </c>
      <c r="N70" s="57">
        <f t="shared" si="9"/>
        <v>0.03731</v>
      </c>
      <c r="O70" s="130"/>
    </row>
    <row r="71" s="2" customFormat="1" customHeight="1" spans="1:15">
      <c r="A71" s="98"/>
      <c r="B71" s="99"/>
      <c r="C71" s="98"/>
      <c r="D71" s="100"/>
      <c r="E71" s="101"/>
      <c r="F71" s="102"/>
      <c r="G71" s="103"/>
      <c r="H71" s="104"/>
      <c r="I71" s="111">
        <v>2000</v>
      </c>
      <c r="J71" s="126" t="s">
        <v>272</v>
      </c>
      <c r="K71" s="62">
        <f t="shared" si="10"/>
        <v>13.84</v>
      </c>
      <c r="L71" s="62">
        <f t="shared" si="8"/>
        <v>14.34</v>
      </c>
      <c r="M71" s="63" t="s">
        <v>41</v>
      </c>
      <c r="N71" s="57">
        <f t="shared" si="9"/>
        <v>0.03731</v>
      </c>
      <c r="O71" s="130"/>
    </row>
    <row r="72" s="2" customFormat="1" customHeight="1" spans="1:15">
      <c r="A72" s="98"/>
      <c r="B72" s="99"/>
      <c r="C72" s="98"/>
      <c r="D72" s="100"/>
      <c r="E72" s="101"/>
      <c r="F72" s="102"/>
      <c r="G72" s="103"/>
      <c r="H72" s="104"/>
      <c r="I72" s="111">
        <v>2000</v>
      </c>
      <c r="J72" s="126" t="s">
        <v>273</v>
      </c>
      <c r="K72" s="62">
        <f t="shared" si="10"/>
        <v>13.84</v>
      </c>
      <c r="L72" s="62">
        <f t="shared" si="8"/>
        <v>14.34</v>
      </c>
      <c r="M72" s="63" t="s">
        <v>41</v>
      </c>
      <c r="N72" s="57">
        <f t="shared" si="9"/>
        <v>0.03731</v>
      </c>
      <c r="O72" s="130"/>
    </row>
    <row r="73" s="2" customFormat="1" customHeight="1" spans="1:15">
      <c r="A73" s="98"/>
      <c r="B73" s="99"/>
      <c r="C73" s="98"/>
      <c r="D73" s="100"/>
      <c r="E73" s="101"/>
      <c r="F73" s="102"/>
      <c r="G73" s="103"/>
      <c r="H73" s="104"/>
      <c r="I73" s="111">
        <v>2000</v>
      </c>
      <c r="J73" s="126" t="s">
        <v>274</v>
      </c>
      <c r="K73" s="62">
        <f t="shared" si="10"/>
        <v>13.84</v>
      </c>
      <c r="L73" s="62">
        <f t="shared" si="8"/>
        <v>14.34</v>
      </c>
      <c r="M73" s="63" t="s">
        <v>41</v>
      </c>
      <c r="N73" s="57">
        <f t="shared" si="9"/>
        <v>0.03731</v>
      </c>
      <c r="O73" s="130"/>
    </row>
    <row r="74" s="2" customFormat="1" customHeight="1" spans="1:15">
      <c r="A74" s="98"/>
      <c r="B74" s="99"/>
      <c r="C74" s="98"/>
      <c r="D74" s="100"/>
      <c r="E74" s="101"/>
      <c r="F74" s="102"/>
      <c r="G74" s="103"/>
      <c r="H74" s="104"/>
      <c r="I74" s="111">
        <v>2000</v>
      </c>
      <c r="J74" s="126" t="s">
        <v>275</v>
      </c>
      <c r="K74" s="62">
        <f t="shared" si="10"/>
        <v>13.84</v>
      </c>
      <c r="L74" s="62">
        <f t="shared" si="8"/>
        <v>14.34</v>
      </c>
      <c r="M74" s="63" t="s">
        <v>41</v>
      </c>
      <c r="N74" s="57">
        <f t="shared" si="9"/>
        <v>0.03731</v>
      </c>
      <c r="O74" s="130"/>
    </row>
    <row r="75" s="2" customFormat="1" customHeight="1" spans="1:15">
      <c r="A75" s="98"/>
      <c r="B75" s="99"/>
      <c r="C75" s="98"/>
      <c r="D75" s="100"/>
      <c r="E75" s="101"/>
      <c r="F75" s="102"/>
      <c r="G75" s="103"/>
      <c r="H75" s="104"/>
      <c r="I75" s="111">
        <v>2000</v>
      </c>
      <c r="J75" s="126" t="s">
        <v>276</v>
      </c>
      <c r="K75" s="62">
        <f t="shared" si="10"/>
        <v>13.84</v>
      </c>
      <c r="L75" s="62">
        <f t="shared" si="8"/>
        <v>14.34</v>
      </c>
      <c r="M75" s="63" t="s">
        <v>41</v>
      </c>
      <c r="N75" s="57">
        <f t="shared" si="9"/>
        <v>0.03731</v>
      </c>
      <c r="O75" s="130"/>
    </row>
    <row r="76" s="2" customFormat="1" customHeight="1" spans="1:15">
      <c r="A76" s="98"/>
      <c r="B76" s="99"/>
      <c r="C76" s="98"/>
      <c r="D76" s="100"/>
      <c r="E76" s="101"/>
      <c r="F76" s="102"/>
      <c r="G76" s="103"/>
      <c r="H76" s="104"/>
      <c r="I76" s="111">
        <v>2000</v>
      </c>
      <c r="J76" s="126" t="s">
        <v>277</v>
      </c>
      <c r="K76" s="62">
        <f t="shared" si="10"/>
        <v>13.84</v>
      </c>
      <c r="L76" s="62">
        <f t="shared" si="8"/>
        <v>14.34</v>
      </c>
      <c r="M76" s="63" t="s">
        <v>41</v>
      </c>
      <c r="N76" s="57">
        <f t="shared" si="9"/>
        <v>0.03731</v>
      </c>
      <c r="O76" s="130"/>
    </row>
    <row r="77" s="2" customFormat="1" customHeight="1" spans="1:15">
      <c r="A77" s="98"/>
      <c r="B77" s="99"/>
      <c r="C77" s="98"/>
      <c r="D77" s="100"/>
      <c r="E77" s="101"/>
      <c r="F77" s="102"/>
      <c r="G77" s="103"/>
      <c r="H77" s="104"/>
      <c r="I77" s="111">
        <v>2000</v>
      </c>
      <c r="J77" s="126" t="s">
        <v>278</v>
      </c>
      <c r="K77" s="62">
        <f t="shared" si="10"/>
        <v>13.84</v>
      </c>
      <c r="L77" s="62">
        <f t="shared" si="8"/>
        <v>14.34</v>
      </c>
      <c r="M77" s="63" t="s">
        <v>41</v>
      </c>
      <c r="N77" s="57">
        <f t="shared" si="9"/>
        <v>0.03731</v>
      </c>
      <c r="O77" s="130"/>
    </row>
    <row r="78" s="2" customFormat="1" customHeight="1" spans="1:15">
      <c r="A78" s="98"/>
      <c r="B78" s="99"/>
      <c r="C78" s="98"/>
      <c r="D78" s="100"/>
      <c r="E78" s="101"/>
      <c r="F78" s="102"/>
      <c r="G78" s="103"/>
      <c r="H78" s="104"/>
      <c r="I78" s="111">
        <v>2000</v>
      </c>
      <c r="J78" s="126" t="s">
        <v>279</v>
      </c>
      <c r="K78" s="62">
        <f t="shared" si="10"/>
        <v>13.84</v>
      </c>
      <c r="L78" s="62">
        <f t="shared" si="8"/>
        <v>14.34</v>
      </c>
      <c r="M78" s="63" t="s">
        <v>41</v>
      </c>
      <c r="N78" s="57">
        <f t="shared" si="9"/>
        <v>0.03731</v>
      </c>
      <c r="O78" s="130"/>
    </row>
    <row r="79" s="2" customFormat="1" customHeight="1" spans="1:15">
      <c r="A79" s="98"/>
      <c r="B79" s="99"/>
      <c r="C79" s="98"/>
      <c r="D79" s="100"/>
      <c r="E79" s="101"/>
      <c r="F79" s="102"/>
      <c r="G79" s="103"/>
      <c r="H79" s="104"/>
      <c r="I79" s="111">
        <v>2000</v>
      </c>
      <c r="J79" s="126" t="s">
        <v>280</v>
      </c>
      <c r="K79" s="62">
        <f t="shared" si="10"/>
        <v>13.84</v>
      </c>
      <c r="L79" s="62">
        <f t="shared" si="8"/>
        <v>14.34</v>
      </c>
      <c r="M79" s="63" t="s">
        <v>41</v>
      </c>
      <c r="N79" s="57">
        <f t="shared" si="9"/>
        <v>0.03731</v>
      </c>
      <c r="O79" s="130"/>
    </row>
    <row r="80" s="2" customFormat="1" customHeight="1" spans="1:15">
      <c r="A80" s="98"/>
      <c r="B80" s="99"/>
      <c r="C80" s="98"/>
      <c r="D80" s="100"/>
      <c r="E80" s="101"/>
      <c r="F80" s="102"/>
      <c r="G80" s="103"/>
      <c r="H80" s="104"/>
      <c r="I80" s="111">
        <v>2000</v>
      </c>
      <c r="J80" s="126" t="s">
        <v>281</v>
      </c>
      <c r="K80" s="62">
        <f t="shared" si="10"/>
        <v>13.84</v>
      </c>
      <c r="L80" s="62">
        <f t="shared" si="8"/>
        <v>14.34</v>
      </c>
      <c r="M80" s="63" t="s">
        <v>41</v>
      </c>
      <c r="N80" s="57">
        <f t="shared" si="9"/>
        <v>0.03731</v>
      </c>
      <c r="O80" s="130"/>
    </row>
    <row r="81" s="2" customFormat="1" customHeight="1" spans="1:15">
      <c r="A81" s="98"/>
      <c r="B81" s="99"/>
      <c r="C81" s="98"/>
      <c r="D81" s="100"/>
      <c r="E81" s="101"/>
      <c r="F81" s="102"/>
      <c r="G81" s="103"/>
      <c r="H81" s="104"/>
      <c r="I81" s="111">
        <v>2000</v>
      </c>
      <c r="J81" s="126" t="s">
        <v>282</v>
      </c>
      <c r="K81" s="62">
        <f t="shared" si="10"/>
        <v>13.84</v>
      </c>
      <c r="L81" s="62">
        <f t="shared" si="8"/>
        <v>14.34</v>
      </c>
      <c r="M81" s="63" t="s">
        <v>41</v>
      </c>
      <c r="N81" s="57">
        <f t="shared" si="9"/>
        <v>0.03731</v>
      </c>
      <c r="O81" s="130"/>
    </row>
    <row r="82" s="2" customFormat="1" customHeight="1" spans="1:15">
      <c r="A82" s="98"/>
      <c r="B82" s="99"/>
      <c r="C82" s="98"/>
      <c r="D82" s="100"/>
      <c r="E82" s="101"/>
      <c r="F82" s="102"/>
      <c r="G82" s="103"/>
      <c r="H82" s="104"/>
      <c r="I82" s="111">
        <v>2000</v>
      </c>
      <c r="J82" s="126" t="s">
        <v>283</v>
      </c>
      <c r="K82" s="62">
        <f t="shared" si="10"/>
        <v>13.84</v>
      </c>
      <c r="L82" s="62">
        <f t="shared" si="8"/>
        <v>14.34</v>
      </c>
      <c r="M82" s="63" t="s">
        <v>41</v>
      </c>
      <c r="N82" s="57">
        <f t="shared" si="9"/>
        <v>0.03731</v>
      </c>
      <c r="O82" s="130"/>
    </row>
    <row r="83" s="2" customFormat="1" customHeight="1" spans="1:15">
      <c r="A83" s="98"/>
      <c r="B83" s="99"/>
      <c r="C83" s="98"/>
      <c r="D83" s="100"/>
      <c r="E83" s="101"/>
      <c r="F83" s="102"/>
      <c r="G83" s="103"/>
      <c r="H83" s="104"/>
      <c r="I83" s="111">
        <v>2000</v>
      </c>
      <c r="J83" s="126" t="s">
        <v>284</v>
      </c>
      <c r="K83" s="62">
        <f t="shared" si="10"/>
        <v>13.84</v>
      </c>
      <c r="L83" s="62">
        <f t="shared" si="8"/>
        <v>14.34</v>
      </c>
      <c r="M83" s="63" t="s">
        <v>41</v>
      </c>
      <c r="N83" s="57">
        <f t="shared" si="9"/>
        <v>0.03731</v>
      </c>
      <c r="O83" s="131"/>
    </row>
    <row r="84" s="2" customFormat="1" customHeight="1" spans="1:15">
      <c r="A84" s="98"/>
      <c r="B84" s="99"/>
      <c r="C84" s="98"/>
      <c r="D84" s="100"/>
      <c r="E84" s="101"/>
      <c r="F84" s="102"/>
      <c r="G84" s="103"/>
      <c r="H84" s="104"/>
      <c r="I84" s="111">
        <v>2000</v>
      </c>
      <c r="J84" s="126" t="s">
        <v>285</v>
      </c>
      <c r="K84" s="62">
        <f t="shared" si="10"/>
        <v>13.84</v>
      </c>
      <c r="L84" s="62">
        <f t="shared" si="8"/>
        <v>14.34</v>
      </c>
      <c r="M84" s="63" t="s">
        <v>41</v>
      </c>
      <c r="N84" s="57">
        <f t="shared" si="9"/>
        <v>0.03731</v>
      </c>
      <c r="O84" s="129" t="s">
        <v>286</v>
      </c>
    </row>
    <row r="85" s="2" customFormat="1" customHeight="1" spans="1:15">
      <c r="A85" s="98"/>
      <c r="B85" s="99"/>
      <c r="C85" s="98"/>
      <c r="D85" s="100"/>
      <c r="E85" s="101"/>
      <c r="F85" s="102"/>
      <c r="G85" s="103"/>
      <c r="H85" s="104"/>
      <c r="I85" s="111">
        <v>2000</v>
      </c>
      <c r="J85" s="126" t="s">
        <v>287</v>
      </c>
      <c r="K85" s="62">
        <f t="shared" si="10"/>
        <v>13.84</v>
      </c>
      <c r="L85" s="62">
        <f t="shared" si="8"/>
        <v>14.34</v>
      </c>
      <c r="M85" s="63" t="s">
        <v>41</v>
      </c>
      <c r="N85" s="57">
        <f t="shared" si="9"/>
        <v>0.03731</v>
      </c>
      <c r="O85" s="130"/>
    </row>
    <row r="86" s="2" customFormat="1" customHeight="1" spans="1:15">
      <c r="A86" s="98"/>
      <c r="B86" s="99"/>
      <c r="C86" s="98"/>
      <c r="D86" s="100"/>
      <c r="E86" s="101"/>
      <c r="F86" s="102"/>
      <c r="G86" s="103"/>
      <c r="H86" s="104"/>
      <c r="I86" s="111">
        <v>2000</v>
      </c>
      <c r="J86" s="126" t="s">
        <v>288</v>
      </c>
      <c r="K86" s="62">
        <f t="shared" si="10"/>
        <v>13.84</v>
      </c>
      <c r="L86" s="62">
        <f t="shared" si="8"/>
        <v>14.34</v>
      </c>
      <c r="M86" s="63" t="s">
        <v>41</v>
      </c>
      <c r="N86" s="57">
        <f t="shared" si="9"/>
        <v>0.03731</v>
      </c>
      <c r="O86" s="130"/>
    </row>
    <row r="87" s="2" customFormat="1" customHeight="1" spans="1:15">
      <c r="A87" s="98"/>
      <c r="B87" s="99"/>
      <c r="C87" s="98"/>
      <c r="D87" s="100"/>
      <c r="E87" s="101"/>
      <c r="F87" s="102"/>
      <c r="G87" s="103"/>
      <c r="H87" s="104">
        <v>500</v>
      </c>
      <c r="I87" s="111">
        <v>1950</v>
      </c>
      <c r="J87" s="126" t="s">
        <v>289</v>
      </c>
      <c r="K87" s="62">
        <f t="shared" si="10"/>
        <v>13.494</v>
      </c>
      <c r="L87" s="62">
        <f t="shared" si="8"/>
        <v>13.994</v>
      </c>
      <c r="M87" s="63" t="s">
        <v>41</v>
      </c>
      <c r="N87" s="57">
        <f t="shared" si="9"/>
        <v>0.03731</v>
      </c>
      <c r="O87" s="130"/>
    </row>
    <row r="88" s="2" customFormat="1" customHeight="1" spans="1:15">
      <c r="A88" s="85" t="s">
        <v>202</v>
      </c>
      <c r="B88" s="85" t="s">
        <v>45</v>
      </c>
      <c r="C88" s="85" t="s">
        <v>36</v>
      </c>
      <c r="D88" s="85" t="s">
        <v>37</v>
      </c>
      <c r="E88" s="85"/>
      <c r="F88" s="85" t="s">
        <v>40</v>
      </c>
      <c r="G88" s="85">
        <v>167750</v>
      </c>
      <c r="H88" s="91"/>
      <c r="I88" s="109">
        <v>7000</v>
      </c>
      <c r="J88" s="126" t="s">
        <v>290</v>
      </c>
      <c r="K88" s="62">
        <f t="shared" ref="K88:K109" si="11">I88*0.0023</f>
        <v>16.1</v>
      </c>
      <c r="L88" s="62">
        <f t="shared" ref="L88:L109" si="12">K88+0.5</f>
        <v>16.6</v>
      </c>
      <c r="M88" s="63" t="s">
        <v>46</v>
      </c>
      <c r="N88" s="57">
        <f t="shared" ref="N88:N101" si="13">0.76*0.26*0.205</f>
        <v>0.040508</v>
      </c>
      <c r="O88" s="130"/>
    </row>
    <row r="89" s="2" customFormat="1" customHeight="1" spans="1:15">
      <c r="A89" s="92"/>
      <c r="B89" s="92"/>
      <c r="C89" s="92"/>
      <c r="D89" s="92"/>
      <c r="E89" s="92"/>
      <c r="F89" s="92"/>
      <c r="G89" s="92"/>
      <c r="H89" s="91"/>
      <c r="I89" s="109">
        <v>7000</v>
      </c>
      <c r="J89" s="126" t="s">
        <v>291</v>
      </c>
      <c r="K89" s="62">
        <f t="shared" si="11"/>
        <v>16.1</v>
      </c>
      <c r="L89" s="62">
        <f t="shared" si="12"/>
        <v>16.6</v>
      </c>
      <c r="M89" s="63" t="s">
        <v>46</v>
      </c>
      <c r="N89" s="57">
        <f t="shared" si="13"/>
        <v>0.040508</v>
      </c>
      <c r="O89" s="130"/>
    </row>
    <row r="90" s="2" customFormat="1" customHeight="1" spans="1:15">
      <c r="A90" s="92"/>
      <c r="B90" s="92"/>
      <c r="C90" s="92"/>
      <c r="D90" s="92"/>
      <c r="E90" s="92"/>
      <c r="F90" s="92"/>
      <c r="G90" s="92"/>
      <c r="H90" s="91"/>
      <c r="I90" s="109">
        <v>7000</v>
      </c>
      <c r="J90" s="126" t="s">
        <v>292</v>
      </c>
      <c r="K90" s="62">
        <f t="shared" si="11"/>
        <v>16.1</v>
      </c>
      <c r="L90" s="62">
        <f t="shared" si="12"/>
        <v>16.6</v>
      </c>
      <c r="M90" s="63" t="s">
        <v>46</v>
      </c>
      <c r="N90" s="57">
        <f t="shared" si="13"/>
        <v>0.040508</v>
      </c>
      <c r="O90" s="130"/>
    </row>
    <row r="91" s="2" customFormat="1" customHeight="1" spans="1:15">
      <c r="A91" s="92"/>
      <c r="B91" s="92"/>
      <c r="C91" s="92"/>
      <c r="D91" s="92"/>
      <c r="E91" s="92"/>
      <c r="F91" s="92"/>
      <c r="G91" s="92"/>
      <c r="H91" s="91"/>
      <c r="I91" s="109">
        <v>7000</v>
      </c>
      <c r="J91" s="126" t="s">
        <v>293</v>
      </c>
      <c r="K91" s="62">
        <f t="shared" si="11"/>
        <v>16.1</v>
      </c>
      <c r="L91" s="62">
        <f t="shared" si="12"/>
        <v>16.6</v>
      </c>
      <c r="M91" s="63" t="s">
        <v>46</v>
      </c>
      <c r="N91" s="57">
        <f t="shared" si="13"/>
        <v>0.040508</v>
      </c>
      <c r="O91" s="130"/>
    </row>
    <row r="92" s="2" customFormat="1" customHeight="1" spans="1:15">
      <c r="A92" s="92"/>
      <c r="B92" s="92"/>
      <c r="C92" s="92"/>
      <c r="D92" s="92"/>
      <c r="E92" s="92"/>
      <c r="F92" s="92"/>
      <c r="G92" s="92"/>
      <c r="H92" s="91"/>
      <c r="I92" s="109">
        <v>7000</v>
      </c>
      <c r="J92" s="126" t="s">
        <v>294</v>
      </c>
      <c r="K92" s="62">
        <f t="shared" si="11"/>
        <v>16.1</v>
      </c>
      <c r="L92" s="62">
        <f t="shared" si="12"/>
        <v>16.6</v>
      </c>
      <c r="M92" s="63" t="s">
        <v>46</v>
      </c>
      <c r="N92" s="57">
        <f t="shared" si="13"/>
        <v>0.040508</v>
      </c>
      <c r="O92" s="130"/>
    </row>
    <row r="93" s="2" customFormat="1" customHeight="1" spans="1:15">
      <c r="A93" s="92"/>
      <c r="B93" s="92"/>
      <c r="C93" s="92"/>
      <c r="D93" s="92"/>
      <c r="E93" s="92"/>
      <c r="F93" s="92"/>
      <c r="G93" s="92"/>
      <c r="H93" s="91"/>
      <c r="I93" s="109">
        <v>7000</v>
      </c>
      <c r="J93" s="126" t="s">
        <v>295</v>
      </c>
      <c r="K93" s="62">
        <f t="shared" si="11"/>
        <v>16.1</v>
      </c>
      <c r="L93" s="62">
        <f t="shared" si="12"/>
        <v>16.6</v>
      </c>
      <c r="M93" s="63" t="s">
        <v>46</v>
      </c>
      <c r="N93" s="57">
        <f t="shared" si="13"/>
        <v>0.040508</v>
      </c>
      <c r="O93" s="130"/>
    </row>
    <row r="94" s="2" customFormat="1" customHeight="1" spans="1:15">
      <c r="A94" s="92"/>
      <c r="B94" s="92"/>
      <c r="C94" s="92"/>
      <c r="D94" s="92"/>
      <c r="E94" s="92"/>
      <c r="F94" s="92"/>
      <c r="G94" s="92"/>
      <c r="H94" s="91"/>
      <c r="I94" s="109">
        <v>7000</v>
      </c>
      <c r="J94" s="126" t="s">
        <v>296</v>
      </c>
      <c r="K94" s="62">
        <f t="shared" si="11"/>
        <v>16.1</v>
      </c>
      <c r="L94" s="62">
        <f t="shared" si="12"/>
        <v>16.6</v>
      </c>
      <c r="M94" s="63" t="s">
        <v>46</v>
      </c>
      <c r="N94" s="57">
        <f t="shared" si="13"/>
        <v>0.040508</v>
      </c>
      <c r="O94" s="130"/>
    </row>
    <row r="95" s="2" customFormat="1" customHeight="1" spans="1:15">
      <c r="A95" s="92"/>
      <c r="B95" s="92"/>
      <c r="C95" s="92"/>
      <c r="D95" s="92"/>
      <c r="E95" s="92"/>
      <c r="F95" s="92"/>
      <c r="G95" s="92"/>
      <c r="H95" s="91"/>
      <c r="I95" s="109">
        <v>7000</v>
      </c>
      <c r="J95" s="126" t="s">
        <v>297</v>
      </c>
      <c r="K95" s="62">
        <f t="shared" si="11"/>
        <v>16.1</v>
      </c>
      <c r="L95" s="62">
        <f t="shared" si="12"/>
        <v>16.6</v>
      </c>
      <c r="M95" s="63" t="s">
        <v>46</v>
      </c>
      <c r="N95" s="57">
        <f t="shared" si="13"/>
        <v>0.040508</v>
      </c>
      <c r="O95" s="130"/>
    </row>
    <row r="96" s="2" customFormat="1" customHeight="1" spans="1:15">
      <c r="A96" s="92"/>
      <c r="B96" s="92"/>
      <c r="C96" s="92"/>
      <c r="D96" s="92"/>
      <c r="E96" s="92"/>
      <c r="F96" s="92"/>
      <c r="G96" s="92"/>
      <c r="H96" s="91"/>
      <c r="I96" s="109">
        <v>7000</v>
      </c>
      <c r="J96" s="126" t="s">
        <v>298</v>
      </c>
      <c r="K96" s="62">
        <f t="shared" si="11"/>
        <v>16.1</v>
      </c>
      <c r="L96" s="62">
        <f t="shared" si="12"/>
        <v>16.6</v>
      </c>
      <c r="M96" s="63" t="s">
        <v>46</v>
      </c>
      <c r="N96" s="57">
        <f t="shared" si="13"/>
        <v>0.040508</v>
      </c>
      <c r="O96" s="130"/>
    </row>
    <row r="97" s="2" customFormat="1" customHeight="1" spans="1:15">
      <c r="A97" s="85" t="s">
        <v>202</v>
      </c>
      <c r="B97" s="85" t="s">
        <v>45</v>
      </c>
      <c r="C97" s="85" t="s">
        <v>210</v>
      </c>
      <c r="D97" s="85" t="s">
        <v>37</v>
      </c>
      <c r="E97" s="85"/>
      <c r="F97" s="85" t="s">
        <v>42</v>
      </c>
      <c r="G97" s="85">
        <v>196750</v>
      </c>
      <c r="H97" s="104"/>
      <c r="I97" s="109">
        <v>7000</v>
      </c>
      <c r="J97" s="126" t="s">
        <v>299</v>
      </c>
      <c r="K97" s="62">
        <f t="shared" si="11"/>
        <v>16.1</v>
      </c>
      <c r="L97" s="62">
        <f t="shared" si="12"/>
        <v>16.6</v>
      </c>
      <c r="M97" s="63" t="s">
        <v>46</v>
      </c>
      <c r="N97" s="57">
        <f t="shared" si="13"/>
        <v>0.040508</v>
      </c>
      <c r="O97" s="130"/>
    </row>
    <row r="98" s="2" customFormat="1" customHeight="1" spans="1:15">
      <c r="A98" s="92"/>
      <c r="B98" s="92"/>
      <c r="C98" s="92"/>
      <c r="D98" s="92"/>
      <c r="E98" s="92"/>
      <c r="F98" s="92"/>
      <c r="G98" s="92"/>
      <c r="H98" s="104"/>
      <c r="I98" s="109">
        <v>7000</v>
      </c>
      <c r="J98" s="126" t="s">
        <v>300</v>
      </c>
      <c r="K98" s="62">
        <f t="shared" si="11"/>
        <v>16.1</v>
      </c>
      <c r="L98" s="62">
        <f t="shared" si="12"/>
        <v>16.6</v>
      </c>
      <c r="M98" s="63" t="s">
        <v>46</v>
      </c>
      <c r="N98" s="57">
        <f t="shared" si="13"/>
        <v>0.040508</v>
      </c>
      <c r="O98" s="130"/>
    </row>
    <row r="99" s="2" customFormat="1" customHeight="1" spans="1:15">
      <c r="A99" s="92"/>
      <c r="B99" s="92"/>
      <c r="C99" s="92"/>
      <c r="D99" s="92"/>
      <c r="E99" s="92"/>
      <c r="F99" s="92"/>
      <c r="G99" s="92"/>
      <c r="H99" s="104"/>
      <c r="I99" s="109">
        <v>7000</v>
      </c>
      <c r="J99" s="126" t="s">
        <v>301</v>
      </c>
      <c r="K99" s="62">
        <f t="shared" si="11"/>
        <v>16.1</v>
      </c>
      <c r="L99" s="62">
        <f t="shared" si="12"/>
        <v>16.6</v>
      </c>
      <c r="M99" s="63" t="s">
        <v>46</v>
      </c>
      <c r="N99" s="57">
        <f t="shared" si="13"/>
        <v>0.040508</v>
      </c>
      <c r="O99" s="130"/>
    </row>
    <row r="100" s="2" customFormat="1" customHeight="1" spans="1:15">
      <c r="A100" s="92"/>
      <c r="B100" s="92"/>
      <c r="C100" s="92"/>
      <c r="D100" s="92"/>
      <c r="E100" s="92"/>
      <c r="F100" s="92"/>
      <c r="G100" s="92"/>
      <c r="H100" s="104"/>
      <c r="I100" s="109">
        <v>7000</v>
      </c>
      <c r="J100" s="126" t="s">
        <v>302</v>
      </c>
      <c r="K100" s="62">
        <f t="shared" si="11"/>
        <v>16.1</v>
      </c>
      <c r="L100" s="62">
        <f t="shared" si="12"/>
        <v>16.6</v>
      </c>
      <c r="M100" s="63" t="s">
        <v>46</v>
      </c>
      <c r="N100" s="57">
        <f t="shared" si="13"/>
        <v>0.040508</v>
      </c>
      <c r="O100" s="130"/>
    </row>
    <row r="101" s="2" customFormat="1" customHeight="1" spans="1:15">
      <c r="A101" s="85" t="s">
        <v>34</v>
      </c>
      <c r="B101" s="86" t="s">
        <v>45</v>
      </c>
      <c r="C101" s="85" t="s">
        <v>36</v>
      </c>
      <c r="D101" s="87" t="s">
        <v>37</v>
      </c>
      <c r="E101" s="88"/>
      <c r="F101" s="102" t="s">
        <v>44</v>
      </c>
      <c r="G101" s="103">
        <v>156700</v>
      </c>
      <c r="H101" s="91"/>
      <c r="I101" s="109">
        <v>7000</v>
      </c>
      <c r="J101" s="126" t="s">
        <v>303</v>
      </c>
      <c r="K101" s="62">
        <f t="shared" si="11"/>
        <v>16.1</v>
      </c>
      <c r="L101" s="62">
        <f t="shared" si="12"/>
        <v>16.6</v>
      </c>
      <c r="M101" s="63" t="s">
        <v>46</v>
      </c>
      <c r="N101" s="57">
        <f t="shared" si="13"/>
        <v>0.040508</v>
      </c>
      <c r="O101" s="130"/>
    </row>
    <row r="102" s="2" customFormat="1" customHeight="1" spans="1:15">
      <c r="A102" s="92"/>
      <c r="B102" s="93"/>
      <c r="C102" s="92"/>
      <c r="D102" s="94"/>
      <c r="E102" s="95"/>
      <c r="F102" s="102"/>
      <c r="G102" s="103"/>
      <c r="H102" s="91"/>
      <c r="I102" s="109">
        <v>7000</v>
      </c>
      <c r="J102" s="126" t="s">
        <v>304</v>
      </c>
      <c r="K102" s="62">
        <f t="shared" si="11"/>
        <v>16.1</v>
      </c>
      <c r="L102" s="62">
        <f t="shared" si="12"/>
        <v>16.6</v>
      </c>
      <c r="M102" s="63" t="s">
        <v>46</v>
      </c>
      <c r="N102" s="57">
        <f t="shared" ref="N101:N109" si="14">0.76*0.26*0.205</f>
        <v>0.040508</v>
      </c>
      <c r="O102" s="130"/>
    </row>
    <row r="103" s="2" customFormat="1" customHeight="1" spans="1:15">
      <c r="A103" s="92"/>
      <c r="B103" s="93"/>
      <c r="C103" s="92"/>
      <c r="D103" s="94"/>
      <c r="E103" s="95"/>
      <c r="F103" s="102"/>
      <c r="G103" s="103"/>
      <c r="H103" s="91"/>
      <c r="I103" s="109">
        <v>7000</v>
      </c>
      <c r="J103" s="126" t="s">
        <v>305</v>
      </c>
      <c r="K103" s="62">
        <f t="shared" si="11"/>
        <v>16.1</v>
      </c>
      <c r="L103" s="62">
        <f t="shared" si="12"/>
        <v>16.6</v>
      </c>
      <c r="M103" s="63" t="s">
        <v>46</v>
      </c>
      <c r="N103" s="57">
        <f t="shared" si="14"/>
        <v>0.040508</v>
      </c>
      <c r="O103" s="130"/>
    </row>
    <row r="104" s="2" customFormat="1" customHeight="1" spans="1:15">
      <c r="A104" s="92"/>
      <c r="B104" s="93"/>
      <c r="C104" s="92"/>
      <c r="D104" s="94"/>
      <c r="E104" s="95"/>
      <c r="F104" s="102"/>
      <c r="G104" s="103"/>
      <c r="H104" s="91"/>
      <c r="I104" s="109">
        <v>7000</v>
      </c>
      <c r="J104" s="126" t="s">
        <v>306</v>
      </c>
      <c r="K104" s="62">
        <f t="shared" si="11"/>
        <v>16.1</v>
      </c>
      <c r="L104" s="62">
        <f t="shared" si="12"/>
        <v>16.6</v>
      </c>
      <c r="M104" s="63" t="s">
        <v>46</v>
      </c>
      <c r="N104" s="57">
        <f t="shared" si="14"/>
        <v>0.040508</v>
      </c>
      <c r="O104" s="130"/>
    </row>
    <row r="105" s="2" customFormat="1" customHeight="1" spans="1:15">
      <c r="A105" s="92"/>
      <c r="B105" s="93"/>
      <c r="C105" s="92"/>
      <c r="D105" s="94"/>
      <c r="E105" s="95"/>
      <c r="F105" s="102"/>
      <c r="G105" s="103"/>
      <c r="H105" s="91"/>
      <c r="I105" s="109">
        <v>7000</v>
      </c>
      <c r="J105" s="126" t="s">
        <v>307</v>
      </c>
      <c r="K105" s="62">
        <f t="shared" si="11"/>
        <v>16.1</v>
      </c>
      <c r="L105" s="62">
        <f t="shared" si="12"/>
        <v>16.6</v>
      </c>
      <c r="M105" s="63" t="s">
        <v>46</v>
      </c>
      <c r="N105" s="57">
        <f t="shared" si="14"/>
        <v>0.040508</v>
      </c>
      <c r="O105" s="130"/>
    </row>
    <row r="106" s="2" customFormat="1" customHeight="1" spans="1:15">
      <c r="A106" s="92"/>
      <c r="B106" s="93"/>
      <c r="C106" s="92"/>
      <c r="D106" s="94"/>
      <c r="E106" s="95"/>
      <c r="F106" s="102"/>
      <c r="G106" s="103"/>
      <c r="H106" s="91"/>
      <c r="I106" s="109">
        <v>7000</v>
      </c>
      <c r="J106" s="126" t="s">
        <v>308</v>
      </c>
      <c r="K106" s="62">
        <f t="shared" si="11"/>
        <v>16.1</v>
      </c>
      <c r="L106" s="62">
        <f t="shared" si="12"/>
        <v>16.6</v>
      </c>
      <c r="M106" s="63" t="s">
        <v>46</v>
      </c>
      <c r="N106" s="57">
        <f t="shared" si="14"/>
        <v>0.040508</v>
      </c>
      <c r="O106" s="130"/>
    </row>
    <row r="107" s="2" customFormat="1" customHeight="1" spans="1:15">
      <c r="A107" s="92"/>
      <c r="B107" s="93"/>
      <c r="C107" s="92"/>
      <c r="D107" s="94"/>
      <c r="E107" s="95"/>
      <c r="F107" s="102"/>
      <c r="G107" s="103"/>
      <c r="H107" s="91"/>
      <c r="I107" s="109">
        <v>7000</v>
      </c>
      <c r="J107" s="126" t="s">
        <v>309</v>
      </c>
      <c r="K107" s="62">
        <f t="shared" si="11"/>
        <v>16.1</v>
      </c>
      <c r="L107" s="62">
        <f t="shared" si="12"/>
        <v>16.6</v>
      </c>
      <c r="M107" s="63" t="s">
        <v>46</v>
      </c>
      <c r="N107" s="57">
        <f t="shared" si="14"/>
        <v>0.040508</v>
      </c>
      <c r="O107" s="130"/>
    </row>
    <row r="108" s="2" customFormat="1" customHeight="1" spans="1:15">
      <c r="A108" s="92"/>
      <c r="B108" s="93"/>
      <c r="C108" s="92"/>
      <c r="D108" s="94"/>
      <c r="E108" s="95"/>
      <c r="F108" s="102"/>
      <c r="G108" s="103"/>
      <c r="H108" s="91"/>
      <c r="I108" s="109">
        <v>7000</v>
      </c>
      <c r="J108" s="126" t="s">
        <v>310</v>
      </c>
      <c r="K108" s="62">
        <f t="shared" si="11"/>
        <v>16.1</v>
      </c>
      <c r="L108" s="62">
        <f t="shared" si="12"/>
        <v>16.6</v>
      </c>
      <c r="M108" s="63" t="s">
        <v>46</v>
      </c>
      <c r="N108" s="57">
        <f t="shared" si="14"/>
        <v>0.040508</v>
      </c>
      <c r="O108" s="130"/>
    </row>
    <row r="109" s="2" customFormat="1" customHeight="1" spans="1:15">
      <c r="A109" s="92"/>
      <c r="B109" s="93"/>
      <c r="C109" s="92"/>
      <c r="D109" s="94"/>
      <c r="E109" s="95"/>
      <c r="F109" s="102"/>
      <c r="G109" s="103"/>
      <c r="H109" s="91"/>
      <c r="I109" s="109">
        <v>7000</v>
      </c>
      <c r="J109" s="126" t="s">
        <v>311</v>
      </c>
      <c r="K109" s="62">
        <f t="shared" si="11"/>
        <v>16.1</v>
      </c>
      <c r="L109" s="62">
        <f t="shared" si="12"/>
        <v>16.6</v>
      </c>
      <c r="M109" s="63" t="s">
        <v>46</v>
      </c>
      <c r="N109" s="57">
        <f t="shared" si="14"/>
        <v>0.040508</v>
      </c>
      <c r="O109" s="131"/>
    </row>
    <row r="110" s="2" customFormat="1" customHeight="1" spans="1:15">
      <c r="A110" s="112"/>
      <c r="B110" s="113"/>
      <c r="C110" s="112"/>
      <c r="D110" s="112"/>
      <c r="E110" s="112"/>
      <c r="F110" s="114"/>
      <c r="G110" s="115"/>
      <c r="H110" s="116"/>
      <c r="I110" s="121"/>
      <c r="J110" s="106"/>
      <c r="K110" s="125"/>
      <c r="L110" s="125"/>
      <c r="M110" s="63"/>
      <c r="N110" s="65"/>
      <c r="O110" s="76"/>
    </row>
    <row r="111" s="2" customFormat="1" ht="30" customHeight="1" spans="1:15">
      <c r="A111" s="117"/>
      <c r="B111" s="118"/>
      <c r="C111" s="117"/>
      <c r="D111" s="117"/>
      <c r="E111" s="119"/>
      <c r="F111" s="120"/>
      <c r="G111" s="121"/>
      <c r="H111" s="116"/>
      <c r="I111" s="126">
        <f>SUM(I8:I110)</f>
        <v>311250</v>
      </c>
      <c r="J111" s="126" t="s">
        <v>312</v>
      </c>
      <c r="K111" s="127">
        <f>SUM(K8:K110)</f>
        <v>1442.37</v>
      </c>
      <c r="L111" s="127">
        <f>SUM(L8:L110)</f>
        <v>1493.37</v>
      </c>
      <c r="M111" s="125"/>
      <c r="N111" s="127">
        <f>SUM(N8:N110)</f>
        <v>3.875976</v>
      </c>
      <c r="O111" s="76"/>
    </row>
    <row r="112" s="1" customFormat="1" spans="8:12">
      <c r="H112" s="4"/>
      <c r="I112" s="78"/>
      <c r="J112" s="78"/>
      <c r="K112" s="5"/>
      <c r="L112" s="5"/>
    </row>
    <row r="113" s="1" customFormat="1" spans="8:12">
      <c r="H113" s="4"/>
      <c r="K113" s="5"/>
      <c r="L113" s="5"/>
    </row>
    <row r="114" s="1" customFormat="1" spans="8:12">
      <c r="H114" s="50"/>
      <c r="K114" s="5"/>
      <c r="L114" s="5"/>
    </row>
    <row r="115" s="1" customFormat="1" spans="8:12">
      <c r="H115" s="4"/>
      <c r="K115" s="5"/>
      <c r="L115" s="5"/>
    </row>
    <row r="116" s="1" customFormat="1" spans="11:12">
      <c r="K116" s="5"/>
      <c r="L116" s="5"/>
    </row>
    <row r="117" s="1" customFormat="1" spans="8:12">
      <c r="H117" s="4"/>
      <c r="K117" s="5"/>
      <c r="L117" s="5"/>
    </row>
    <row r="118" s="1" customFormat="1" spans="8:12">
      <c r="H118" s="4"/>
      <c r="K118" s="5"/>
      <c r="L118" s="5"/>
    </row>
    <row r="119" s="1" customFormat="1" spans="8:12">
      <c r="H119" s="4"/>
      <c r="K119" s="5"/>
      <c r="L119" s="5"/>
    </row>
  </sheetData>
  <mergeCells count="56">
    <mergeCell ref="A1:M1"/>
    <mergeCell ref="A2:M2"/>
    <mergeCell ref="F3:G3"/>
    <mergeCell ref="A8:A13"/>
    <mergeCell ref="A14:A27"/>
    <mergeCell ref="A28:A58"/>
    <mergeCell ref="A59:A87"/>
    <mergeCell ref="A88:A96"/>
    <mergeCell ref="A97:A100"/>
    <mergeCell ref="A101:A109"/>
    <mergeCell ref="B8:B13"/>
    <mergeCell ref="B14:B27"/>
    <mergeCell ref="B28:B58"/>
    <mergeCell ref="B59:B87"/>
    <mergeCell ref="B88:B96"/>
    <mergeCell ref="B97:B100"/>
    <mergeCell ref="B101:B109"/>
    <mergeCell ref="C8:C13"/>
    <mergeCell ref="C14:C27"/>
    <mergeCell ref="C28:C58"/>
    <mergeCell ref="C59:C87"/>
    <mergeCell ref="C88:C96"/>
    <mergeCell ref="C97:C100"/>
    <mergeCell ref="C101:C109"/>
    <mergeCell ref="D8:D13"/>
    <mergeCell ref="D14:D27"/>
    <mergeCell ref="D28:D58"/>
    <mergeCell ref="D59:D87"/>
    <mergeCell ref="D88:D96"/>
    <mergeCell ref="D97:D100"/>
    <mergeCell ref="D101:D109"/>
    <mergeCell ref="E8:E13"/>
    <mergeCell ref="E14:E27"/>
    <mergeCell ref="E28:E58"/>
    <mergeCell ref="E59:E87"/>
    <mergeCell ref="E88:E96"/>
    <mergeCell ref="E97:E100"/>
    <mergeCell ref="E101:E109"/>
    <mergeCell ref="F8:F13"/>
    <mergeCell ref="F14:F27"/>
    <mergeCell ref="F28:F58"/>
    <mergeCell ref="F59:F87"/>
    <mergeCell ref="F88:F96"/>
    <mergeCell ref="F97:F100"/>
    <mergeCell ref="F101:F109"/>
    <mergeCell ref="G8:G13"/>
    <mergeCell ref="G14:G27"/>
    <mergeCell ref="G28:G58"/>
    <mergeCell ref="G59:G87"/>
    <mergeCell ref="G88:G96"/>
    <mergeCell ref="G97:G100"/>
    <mergeCell ref="G101:G109"/>
    <mergeCell ref="O8:O27"/>
    <mergeCell ref="O28:O55"/>
    <mergeCell ref="O56:O83"/>
    <mergeCell ref="O84:O109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1"/>
  <sheetViews>
    <sheetView tabSelected="1" topLeftCell="A146" workbookViewId="0">
      <selection activeCell="P169" sqref="P169"/>
    </sheetView>
  </sheetViews>
  <sheetFormatPr defaultColWidth="18" defaultRowHeight="15"/>
  <cols>
    <col min="1" max="1" width="9.875" style="1" customWidth="1"/>
    <col min="2" max="2" width="19.125" style="1" customWidth="1"/>
    <col min="3" max="3" width="8.75" style="1" customWidth="1"/>
    <col min="4" max="4" width="13.375" style="1" customWidth="1"/>
    <col min="5" max="5" width="13.75" style="1" customWidth="1"/>
    <col min="6" max="6" width="5.5" style="1" customWidth="1"/>
    <col min="7" max="7" width="8" style="1" customWidth="1"/>
    <col min="8" max="8" width="6.5" style="4" customWidth="1"/>
    <col min="9" max="9" width="8.26666666666667" style="1" customWidth="1"/>
    <col min="10" max="10" width="8.5" style="1" customWidth="1"/>
    <col min="11" max="11" width="8.5" style="5" customWidth="1"/>
    <col min="12" max="12" width="10.375" style="5" customWidth="1"/>
    <col min="13" max="13" width="11.5" style="1" customWidth="1"/>
    <col min="14" max="14" width="7.5" style="1" customWidth="1"/>
    <col min="15" max="15" width="8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313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3" t="s">
        <v>4</v>
      </c>
      <c r="F4" s="14"/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5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  <c r="O6" s="58"/>
    </row>
    <row r="7" s="2" customFormat="1" ht="27" customHeight="1" spans="1:15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  <c r="O7" s="58" t="s">
        <v>201</v>
      </c>
    </row>
    <row r="8" s="3" customFormat="1" customHeight="1" spans="1:15">
      <c r="A8" s="79" t="s">
        <v>202</v>
      </c>
      <c r="B8" s="79" t="s">
        <v>225</v>
      </c>
      <c r="C8" s="79" t="s">
        <v>210</v>
      </c>
      <c r="D8" s="80" t="s">
        <v>37</v>
      </c>
      <c r="E8" s="81" t="s">
        <v>226</v>
      </c>
      <c r="F8" s="79" t="s">
        <v>39</v>
      </c>
      <c r="G8" s="79">
        <v>10300</v>
      </c>
      <c r="H8" s="82"/>
      <c r="I8" s="105">
        <v>2000</v>
      </c>
      <c r="J8" s="106" t="s">
        <v>314</v>
      </c>
      <c r="K8" s="62">
        <f t="shared" ref="K8:K16" si="0">I8*0.00692</f>
        <v>13.84</v>
      </c>
      <c r="L8" s="62">
        <f t="shared" ref="L8:L16" si="1">K8+0.5</f>
        <v>14.34</v>
      </c>
      <c r="M8" s="63" t="s">
        <v>41</v>
      </c>
      <c r="N8" s="57">
        <f>0.7*0.26*0.205</f>
        <v>0.03731</v>
      </c>
      <c r="O8" s="107" t="s">
        <v>315</v>
      </c>
    </row>
    <row r="9" s="3" customFormat="1" customHeight="1" spans="1:15">
      <c r="A9" s="83"/>
      <c r="B9" s="83"/>
      <c r="C9" s="83"/>
      <c r="D9" s="84"/>
      <c r="E9" s="83"/>
      <c r="F9" s="83"/>
      <c r="G9" s="83"/>
      <c r="H9" s="82"/>
      <c r="I9" s="105">
        <v>2000</v>
      </c>
      <c r="J9" s="106" t="s">
        <v>316</v>
      </c>
      <c r="K9" s="62">
        <f t="shared" si="0"/>
        <v>13.84</v>
      </c>
      <c r="L9" s="62">
        <f t="shared" si="1"/>
        <v>14.34</v>
      </c>
      <c r="M9" s="63" t="s">
        <v>41</v>
      </c>
      <c r="N9" s="57">
        <f>0.7*0.26*0.205</f>
        <v>0.03731</v>
      </c>
      <c r="O9" s="108"/>
    </row>
    <row r="10" s="3" customFormat="1" customHeight="1" spans="1:15">
      <c r="A10" s="83"/>
      <c r="B10" s="83"/>
      <c r="C10" s="83"/>
      <c r="D10" s="84"/>
      <c r="E10" s="83"/>
      <c r="F10" s="83"/>
      <c r="G10" s="83"/>
      <c r="H10" s="82"/>
      <c r="I10" s="105">
        <v>2000</v>
      </c>
      <c r="J10" s="106" t="s">
        <v>317</v>
      </c>
      <c r="K10" s="62">
        <f t="shared" si="0"/>
        <v>13.84</v>
      </c>
      <c r="L10" s="62">
        <f t="shared" si="1"/>
        <v>14.34</v>
      </c>
      <c r="M10" s="63" t="s">
        <v>41</v>
      </c>
      <c r="N10" s="57">
        <f>0.7*0.26*0.205</f>
        <v>0.03731</v>
      </c>
      <c r="O10" s="108"/>
    </row>
    <row r="11" s="3" customFormat="1" customHeight="1" spans="1:15">
      <c r="A11" s="83"/>
      <c r="B11" s="83"/>
      <c r="C11" s="83"/>
      <c r="D11" s="84"/>
      <c r="E11" s="83"/>
      <c r="F11" s="83"/>
      <c r="G11" s="83"/>
      <c r="H11" s="82"/>
      <c r="I11" s="105">
        <v>2000</v>
      </c>
      <c r="J11" s="106" t="s">
        <v>318</v>
      </c>
      <c r="K11" s="62">
        <f t="shared" si="0"/>
        <v>13.84</v>
      </c>
      <c r="L11" s="62">
        <f t="shared" si="1"/>
        <v>14.34</v>
      </c>
      <c r="M11" s="63" t="s">
        <v>41</v>
      </c>
      <c r="N11" s="57">
        <f>0.7*0.26*0.205</f>
        <v>0.03731</v>
      </c>
      <c r="O11" s="108"/>
    </row>
    <row r="12" s="3" customFormat="1" customHeight="1" spans="1:15">
      <c r="A12" s="83"/>
      <c r="B12" s="83"/>
      <c r="C12" s="83"/>
      <c r="D12" s="84"/>
      <c r="E12" s="83"/>
      <c r="F12" s="83"/>
      <c r="G12" s="83"/>
      <c r="H12" s="82"/>
      <c r="I12" s="105">
        <v>2000</v>
      </c>
      <c r="J12" s="106" t="s">
        <v>319</v>
      </c>
      <c r="K12" s="62">
        <f t="shared" si="0"/>
        <v>13.84</v>
      </c>
      <c r="L12" s="62">
        <f t="shared" si="1"/>
        <v>14.34</v>
      </c>
      <c r="M12" s="63" t="s">
        <v>41</v>
      </c>
      <c r="N12" s="57">
        <f t="shared" ref="N12:N34" si="2">0.7*0.26*0.205</f>
        <v>0.03731</v>
      </c>
      <c r="O12" s="108"/>
    </row>
    <row r="13" s="3" customFormat="1" customHeight="1" spans="1:15">
      <c r="A13" s="83"/>
      <c r="B13" s="83"/>
      <c r="C13" s="83"/>
      <c r="D13" s="84"/>
      <c r="E13" s="83"/>
      <c r="F13" s="83"/>
      <c r="G13" s="83"/>
      <c r="H13" s="82">
        <v>100</v>
      </c>
      <c r="I13" s="105">
        <v>400</v>
      </c>
      <c r="J13" s="106" t="s">
        <v>320</v>
      </c>
      <c r="K13" s="62">
        <f t="shared" si="0"/>
        <v>2.768</v>
      </c>
      <c r="L13" s="62">
        <f t="shared" si="1"/>
        <v>3.268</v>
      </c>
      <c r="M13" s="64" t="s">
        <v>48</v>
      </c>
      <c r="N13" s="65">
        <f>0.7*0.16*0.185</f>
        <v>0.02072</v>
      </c>
      <c r="O13" s="108"/>
    </row>
    <row r="14" s="2" customFormat="1" customHeight="1" spans="1:15">
      <c r="A14" s="85" t="s">
        <v>34</v>
      </c>
      <c r="B14" s="86" t="s">
        <v>225</v>
      </c>
      <c r="C14" s="85" t="s">
        <v>210</v>
      </c>
      <c r="D14" s="87" t="s">
        <v>37</v>
      </c>
      <c r="E14" s="88" t="s">
        <v>226</v>
      </c>
      <c r="F14" s="89" t="s">
        <v>42</v>
      </c>
      <c r="G14" s="90">
        <v>60900</v>
      </c>
      <c r="H14" s="91"/>
      <c r="I14" s="109">
        <v>2000</v>
      </c>
      <c r="J14" s="106" t="s">
        <v>321</v>
      </c>
      <c r="K14" s="62">
        <f t="shared" si="0"/>
        <v>13.84</v>
      </c>
      <c r="L14" s="62">
        <f t="shared" si="1"/>
        <v>14.34</v>
      </c>
      <c r="M14" s="63" t="s">
        <v>41</v>
      </c>
      <c r="N14" s="57">
        <f t="shared" si="2"/>
        <v>0.03731</v>
      </c>
      <c r="O14" s="108"/>
    </row>
    <row r="15" s="2" customFormat="1" customHeight="1" spans="1:15">
      <c r="A15" s="92"/>
      <c r="B15" s="93"/>
      <c r="C15" s="92"/>
      <c r="D15" s="94"/>
      <c r="E15" s="95"/>
      <c r="F15" s="96"/>
      <c r="G15" s="97"/>
      <c r="H15" s="91"/>
      <c r="I15" s="109">
        <v>2000</v>
      </c>
      <c r="J15" s="106" t="s">
        <v>322</v>
      </c>
      <c r="K15" s="62">
        <f t="shared" si="0"/>
        <v>13.84</v>
      </c>
      <c r="L15" s="62">
        <f t="shared" si="1"/>
        <v>14.34</v>
      </c>
      <c r="M15" s="63" t="s">
        <v>41</v>
      </c>
      <c r="N15" s="57">
        <f t="shared" si="2"/>
        <v>0.03731</v>
      </c>
      <c r="O15" s="108"/>
    </row>
    <row r="16" s="2" customFormat="1" customHeight="1" spans="1:15">
      <c r="A16" s="92"/>
      <c r="B16" s="93"/>
      <c r="C16" s="92"/>
      <c r="D16" s="94"/>
      <c r="E16" s="95"/>
      <c r="F16" s="96"/>
      <c r="G16" s="97"/>
      <c r="H16" s="91"/>
      <c r="I16" s="109">
        <v>2000</v>
      </c>
      <c r="J16" s="106" t="s">
        <v>323</v>
      </c>
      <c r="K16" s="62">
        <f t="shared" si="0"/>
        <v>13.84</v>
      </c>
      <c r="L16" s="62">
        <f t="shared" si="1"/>
        <v>14.34</v>
      </c>
      <c r="M16" s="63" t="s">
        <v>41</v>
      </c>
      <c r="N16" s="57">
        <f t="shared" si="2"/>
        <v>0.03731</v>
      </c>
      <c r="O16" s="108"/>
    </row>
    <row r="17" s="2" customFormat="1" customHeight="1" spans="1:15">
      <c r="A17" s="92"/>
      <c r="B17" s="93"/>
      <c r="C17" s="92"/>
      <c r="D17" s="94"/>
      <c r="E17" s="95"/>
      <c r="F17" s="96"/>
      <c r="G17" s="97"/>
      <c r="H17" s="91"/>
      <c r="I17" s="109">
        <v>2000</v>
      </c>
      <c r="J17" s="106" t="s">
        <v>324</v>
      </c>
      <c r="K17" s="62">
        <f t="shared" ref="K17:K33" si="3">I17*0.00692</f>
        <v>13.84</v>
      </c>
      <c r="L17" s="62">
        <f t="shared" ref="L17:L33" si="4">K17+0.5</f>
        <v>14.34</v>
      </c>
      <c r="M17" s="63" t="s">
        <v>41</v>
      </c>
      <c r="N17" s="57">
        <f t="shared" si="2"/>
        <v>0.03731</v>
      </c>
      <c r="O17" s="108"/>
    </row>
    <row r="18" s="2" customFormat="1" customHeight="1" spans="1:15">
      <c r="A18" s="92"/>
      <c r="B18" s="93"/>
      <c r="C18" s="92"/>
      <c r="D18" s="94"/>
      <c r="E18" s="95"/>
      <c r="F18" s="96"/>
      <c r="G18" s="97"/>
      <c r="H18" s="91"/>
      <c r="I18" s="109">
        <v>2000</v>
      </c>
      <c r="J18" s="106" t="s">
        <v>325</v>
      </c>
      <c r="K18" s="62">
        <f t="shared" si="3"/>
        <v>13.84</v>
      </c>
      <c r="L18" s="62">
        <f t="shared" si="4"/>
        <v>14.34</v>
      </c>
      <c r="M18" s="63" t="s">
        <v>41</v>
      </c>
      <c r="N18" s="57">
        <f t="shared" si="2"/>
        <v>0.03731</v>
      </c>
      <c r="O18" s="108"/>
    </row>
    <row r="19" s="2" customFormat="1" customHeight="1" spans="1:15">
      <c r="A19" s="92"/>
      <c r="B19" s="93"/>
      <c r="C19" s="92"/>
      <c r="D19" s="94"/>
      <c r="E19" s="95"/>
      <c r="F19" s="96"/>
      <c r="G19" s="97"/>
      <c r="H19" s="91"/>
      <c r="I19" s="109">
        <v>2000</v>
      </c>
      <c r="J19" s="106" t="s">
        <v>326</v>
      </c>
      <c r="K19" s="62">
        <f t="shared" si="3"/>
        <v>13.84</v>
      </c>
      <c r="L19" s="62">
        <f t="shared" si="4"/>
        <v>14.34</v>
      </c>
      <c r="M19" s="63" t="s">
        <v>41</v>
      </c>
      <c r="N19" s="57">
        <f t="shared" si="2"/>
        <v>0.03731</v>
      </c>
      <c r="O19" s="108"/>
    </row>
    <row r="20" s="2" customFormat="1" customHeight="1" spans="1:15">
      <c r="A20" s="92"/>
      <c r="B20" s="93"/>
      <c r="C20" s="92"/>
      <c r="D20" s="94"/>
      <c r="E20" s="95"/>
      <c r="F20" s="96"/>
      <c r="G20" s="97"/>
      <c r="H20" s="91"/>
      <c r="I20" s="109">
        <v>2000</v>
      </c>
      <c r="J20" s="106" t="s">
        <v>327</v>
      </c>
      <c r="K20" s="62">
        <f t="shared" si="3"/>
        <v>13.84</v>
      </c>
      <c r="L20" s="62">
        <f t="shared" si="4"/>
        <v>14.34</v>
      </c>
      <c r="M20" s="63" t="s">
        <v>41</v>
      </c>
      <c r="N20" s="57">
        <f t="shared" si="2"/>
        <v>0.03731</v>
      </c>
      <c r="O20" s="108"/>
    </row>
    <row r="21" s="2" customFormat="1" customHeight="1" spans="1:15">
      <c r="A21" s="92"/>
      <c r="B21" s="93"/>
      <c r="C21" s="92"/>
      <c r="D21" s="94"/>
      <c r="E21" s="95"/>
      <c r="F21" s="96"/>
      <c r="G21" s="97"/>
      <c r="H21" s="91"/>
      <c r="I21" s="109">
        <v>2000</v>
      </c>
      <c r="J21" s="106" t="s">
        <v>328</v>
      </c>
      <c r="K21" s="62">
        <f t="shared" si="3"/>
        <v>13.84</v>
      </c>
      <c r="L21" s="62">
        <f t="shared" si="4"/>
        <v>14.34</v>
      </c>
      <c r="M21" s="63" t="s">
        <v>41</v>
      </c>
      <c r="N21" s="57">
        <f t="shared" si="2"/>
        <v>0.03731</v>
      </c>
      <c r="O21" s="108"/>
    </row>
    <row r="22" s="2" customFormat="1" customHeight="1" spans="1:15">
      <c r="A22" s="92"/>
      <c r="B22" s="93"/>
      <c r="C22" s="92"/>
      <c r="D22" s="94"/>
      <c r="E22" s="95"/>
      <c r="F22" s="96"/>
      <c r="G22" s="97"/>
      <c r="H22" s="91"/>
      <c r="I22" s="109">
        <v>2000</v>
      </c>
      <c r="J22" s="106" t="s">
        <v>329</v>
      </c>
      <c r="K22" s="62">
        <f t="shared" si="3"/>
        <v>13.84</v>
      </c>
      <c r="L22" s="62">
        <f t="shared" si="4"/>
        <v>14.34</v>
      </c>
      <c r="M22" s="63" t="s">
        <v>41</v>
      </c>
      <c r="N22" s="57">
        <f t="shared" si="2"/>
        <v>0.03731</v>
      </c>
      <c r="O22" s="108"/>
    </row>
    <row r="23" s="2" customFormat="1" customHeight="1" spans="1:15">
      <c r="A23" s="92"/>
      <c r="B23" s="93"/>
      <c r="C23" s="92"/>
      <c r="D23" s="94"/>
      <c r="E23" s="95"/>
      <c r="F23" s="96"/>
      <c r="G23" s="97"/>
      <c r="H23" s="91"/>
      <c r="I23" s="109">
        <v>2000</v>
      </c>
      <c r="J23" s="106" t="s">
        <v>330</v>
      </c>
      <c r="K23" s="62">
        <f t="shared" si="3"/>
        <v>13.84</v>
      </c>
      <c r="L23" s="62">
        <f t="shared" si="4"/>
        <v>14.34</v>
      </c>
      <c r="M23" s="63" t="s">
        <v>41</v>
      </c>
      <c r="N23" s="57">
        <f t="shared" si="2"/>
        <v>0.03731</v>
      </c>
      <c r="O23" s="108"/>
    </row>
    <row r="24" s="2" customFormat="1" customHeight="1" spans="1:15">
      <c r="A24" s="92"/>
      <c r="B24" s="93"/>
      <c r="C24" s="92"/>
      <c r="D24" s="94"/>
      <c r="E24" s="95"/>
      <c r="F24" s="96"/>
      <c r="G24" s="97"/>
      <c r="H24" s="91"/>
      <c r="I24" s="109">
        <v>2000</v>
      </c>
      <c r="J24" s="106" t="s">
        <v>331</v>
      </c>
      <c r="K24" s="62">
        <f t="shared" si="3"/>
        <v>13.84</v>
      </c>
      <c r="L24" s="62">
        <f t="shared" si="4"/>
        <v>14.34</v>
      </c>
      <c r="M24" s="63" t="s">
        <v>41</v>
      </c>
      <c r="N24" s="57">
        <f t="shared" si="2"/>
        <v>0.03731</v>
      </c>
      <c r="O24" s="108"/>
    </row>
    <row r="25" s="2" customFormat="1" customHeight="1" spans="1:15">
      <c r="A25" s="92"/>
      <c r="B25" s="93"/>
      <c r="C25" s="92"/>
      <c r="D25" s="94"/>
      <c r="E25" s="95"/>
      <c r="F25" s="96"/>
      <c r="G25" s="97"/>
      <c r="H25" s="91"/>
      <c r="I25" s="109">
        <v>2000</v>
      </c>
      <c r="J25" s="106" t="s">
        <v>332</v>
      </c>
      <c r="K25" s="62">
        <f t="shared" si="3"/>
        <v>13.84</v>
      </c>
      <c r="L25" s="62">
        <f t="shared" si="4"/>
        <v>14.34</v>
      </c>
      <c r="M25" s="63" t="s">
        <v>41</v>
      </c>
      <c r="N25" s="57">
        <f t="shared" si="2"/>
        <v>0.03731</v>
      </c>
      <c r="O25" s="108"/>
    </row>
    <row r="26" s="2" customFormat="1" customHeight="1" spans="1:15">
      <c r="A26" s="92"/>
      <c r="B26" s="93"/>
      <c r="C26" s="92"/>
      <c r="D26" s="94"/>
      <c r="E26" s="95"/>
      <c r="F26" s="96"/>
      <c r="G26" s="97"/>
      <c r="H26" s="91"/>
      <c r="I26" s="109">
        <v>2000</v>
      </c>
      <c r="J26" s="106" t="s">
        <v>333</v>
      </c>
      <c r="K26" s="62">
        <f t="shared" si="3"/>
        <v>13.84</v>
      </c>
      <c r="L26" s="62">
        <f t="shared" si="4"/>
        <v>14.34</v>
      </c>
      <c r="M26" s="63" t="s">
        <v>41</v>
      </c>
      <c r="N26" s="57">
        <f t="shared" si="2"/>
        <v>0.03731</v>
      </c>
      <c r="O26" s="108"/>
    </row>
    <row r="27" s="2" customFormat="1" customHeight="1" spans="1:15">
      <c r="A27" s="92"/>
      <c r="B27" s="93"/>
      <c r="C27" s="92"/>
      <c r="D27" s="94"/>
      <c r="E27" s="95"/>
      <c r="F27" s="96"/>
      <c r="G27" s="97"/>
      <c r="H27" s="91"/>
      <c r="I27" s="109">
        <v>2000</v>
      </c>
      <c r="J27" s="106" t="s">
        <v>334</v>
      </c>
      <c r="K27" s="62">
        <f t="shared" si="3"/>
        <v>13.84</v>
      </c>
      <c r="L27" s="62">
        <f t="shared" si="4"/>
        <v>14.34</v>
      </c>
      <c r="M27" s="63" t="s">
        <v>41</v>
      </c>
      <c r="N27" s="57">
        <f t="shared" si="2"/>
        <v>0.03731</v>
      </c>
      <c r="O27" s="108"/>
    </row>
    <row r="28" s="2" customFormat="1" customHeight="1" spans="1:15">
      <c r="A28" s="92"/>
      <c r="B28" s="93"/>
      <c r="C28" s="92"/>
      <c r="D28" s="94"/>
      <c r="E28" s="95"/>
      <c r="F28" s="96"/>
      <c r="G28" s="97"/>
      <c r="H28" s="91"/>
      <c r="I28" s="109">
        <v>2000</v>
      </c>
      <c r="J28" s="106" t="s">
        <v>335</v>
      </c>
      <c r="K28" s="62">
        <f t="shared" si="3"/>
        <v>13.84</v>
      </c>
      <c r="L28" s="62">
        <f t="shared" si="4"/>
        <v>14.34</v>
      </c>
      <c r="M28" s="63" t="s">
        <v>41</v>
      </c>
      <c r="N28" s="57">
        <f t="shared" si="2"/>
        <v>0.03731</v>
      </c>
      <c r="O28" s="108"/>
    </row>
    <row r="29" s="2" customFormat="1" customHeight="1" spans="1:15">
      <c r="A29" s="92"/>
      <c r="B29" s="93"/>
      <c r="C29" s="92"/>
      <c r="D29" s="94"/>
      <c r="E29" s="95"/>
      <c r="F29" s="96"/>
      <c r="G29" s="97"/>
      <c r="H29" s="91"/>
      <c r="I29" s="109">
        <v>2000</v>
      </c>
      <c r="J29" s="106" t="s">
        <v>336</v>
      </c>
      <c r="K29" s="62">
        <f t="shared" si="3"/>
        <v>13.84</v>
      </c>
      <c r="L29" s="62">
        <f t="shared" si="4"/>
        <v>14.34</v>
      </c>
      <c r="M29" s="63" t="s">
        <v>41</v>
      </c>
      <c r="N29" s="57">
        <f t="shared" si="2"/>
        <v>0.03731</v>
      </c>
      <c r="O29" s="108"/>
    </row>
    <row r="30" s="2" customFormat="1" customHeight="1" spans="1:15">
      <c r="A30" s="92"/>
      <c r="B30" s="93"/>
      <c r="C30" s="92"/>
      <c r="D30" s="94"/>
      <c r="E30" s="95"/>
      <c r="F30" s="96"/>
      <c r="G30" s="97"/>
      <c r="H30" s="91"/>
      <c r="I30" s="109">
        <v>2000</v>
      </c>
      <c r="J30" s="106" t="s">
        <v>337</v>
      </c>
      <c r="K30" s="62">
        <f t="shared" si="3"/>
        <v>13.84</v>
      </c>
      <c r="L30" s="62">
        <f t="shared" si="4"/>
        <v>14.34</v>
      </c>
      <c r="M30" s="63" t="s">
        <v>41</v>
      </c>
      <c r="N30" s="57">
        <f t="shared" si="2"/>
        <v>0.03731</v>
      </c>
      <c r="O30" s="108"/>
    </row>
    <row r="31" s="2" customFormat="1" customHeight="1" spans="1:15">
      <c r="A31" s="92"/>
      <c r="B31" s="93"/>
      <c r="C31" s="92"/>
      <c r="D31" s="94"/>
      <c r="E31" s="95"/>
      <c r="F31" s="96"/>
      <c r="G31" s="97"/>
      <c r="H31" s="91"/>
      <c r="I31" s="109">
        <v>2000</v>
      </c>
      <c r="J31" s="106" t="s">
        <v>338</v>
      </c>
      <c r="K31" s="62">
        <f t="shared" si="3"/>
        <v>13.84</v>
      </c>
      <c r="L31" s="62">
        <f t="shared" si="4"/>
        <v>14.34</v>
      </c>
      <c r="M31" s="63" t="s">
        <v>41</v>
      </c>
      <c r="N31" s="57">
        <f t="shared" si="2"/>
        <v>0.03731</v>
      </c>
      <c r="O31" s="108"/>
    </row>
    <row r="32" s="2" customFormat="1" customHeight="1" spans="1:15">
      <c r="A32" s="92"/>
      <c r="B32" s="93"/>
      <c r="C32" s="92"/>
      <c r="D32" s="94"/>
      <c r="E32" s="95"/>
      <c r="F32" s="96"/>
      <c r="G32" s="97"/>
      <c r="H32" s="91"/>
      <c r="I32" s="109">
        <v>2000</v>
      </c>
      <c r="J32" s="106" t="s">
        <v>339</v>
      </c>
      <c r="K32" s="62">
        <f t="shared" si="3"/>
        <v>13.84</v>
      </c>
      <c r="L32" s="62">
        <f t="shared" si="4"/>
        <v>14.34</v>
      </c>
      <c r="M32" s="63" t="s">
        <v>41</v>
      </c>
      <c r="N32" s="57">
        <f t="shared" si="2"/>
        <v>0.03731</v>
      </c>
      <c r="O32" s="108"/>
    </row>
    <row r="33" s="2" customFormat="1" customHeight="1" spans="1:15">
      <c r="A33" s="92"/>
      <c r="B33" s="93"/>
      <c r="C33" s="92"/>
      <c r="D33" s="94"/>
      <c r="E33" s="95"/>
      <c r="F33" s="96"/>
      <c r="G33" s="97"/>
      <c r="H33" s="91"/>
      <c r="I33" s="109">
        <v>2000</v>
      </c>
      <c r="J33" s="106" t="s">
        <v>340</v>
      </c>
      <c r="K33" s="62">
        <f t="shared" si="3"/>
        <v>13.84</v>
      </c>
      <c r="L33" s="62">
        <f t="shared" si="4"/>
        <v>14.34</v>
      </c>
      <c r="M33" s="63" t="s">
        <v>41</v>
      </c>
      <c r="N33" s="57">
        <f t="shared" si="2"/>
        <v>0.03731</v>
      </c>
      <c r="O33" s="108"/>
    </row>
    <row r="34" s="2" customFormat="1" customHeight="1" spans="1:15">
      <c r="A34" s="92"/>
      <c r="B34" s="93"/>
      <c r="C34" s="92"/>
      <c r="D34" s="94"/>
      <c r="E34" s="95"/>
      <c r="F34" s="96"/>
      <c r="G34" s="97"/>
      <c r="H34" s="91"/>
      <c r="I34" s="109">
        <v>2000</v>
      </c>
      <c r="J34" s="106" t="s">
        <v>341</v>
      </c>
      <c r="K34" s="62">
        <f t="shared" ref="K34:K88" si="5">I34*0.00692</f>
        <v>13.84</v>
      </c>
      <c r="L34" s="62">
        <f t="shared" ref="L34:L88" si="6">K34+0.5</f>
        <v>14.34</v>
      </c>
      <c r="M34" s="63" t="s">
        <v>41</v>
      </c>
      <c r="N34" s="57">
        <f t="shared" si="2"/>
        <v>0.03731</v>
      </c>
      <c r="O34" s="108"/>
    </row>
    <row r="35" s="2" customFormat="1" customHeight="1" spans="1:15">
      <c r="A35" s="92"/>
      <c r="B35" s="93"/>
      <c r="C35" s="92"/>
      <c r="D35" s="94"/>
      <c r="E35" s="95"/>
      <c r="F35" s="96"/>
      <c r="G35" s="97"/>
      <c r="H35" s="91"/>
      <c r="I35" s="109">
        <v>2000</v>
      </c>
      <c r="J35" s="106" t="s">
        <v>342</v>
      </c>
      <c r="K35" s="62">
        <f t="shared" si="5"/>
        <v>13.84</v>
      </c>
      <c r="L35" s="62">
        <f t="shared" si="6"/>
        <v>14.34</v>
      </c>
      <c r="M35" s="63" t="s">
        <v>41</v>
      </c>
      <c r="N35" s="57">
        <f t="shared" ref="N34:N88" si="7">0.7*0.26*0.205</f>
        <v>0.03731</v>
      </c>
      <c r="O35" s="110"/>
    </row>
    <row r="36" s="2" customFormat="1" customHeight="1" spans="1:15">
      <c r="A36" s="92"/>
      <c r="B36" s="93"/>
      <c r="C36" s="92"/>
      <c r="D36" s="94"/>
      <c r="E36" s="95"/>
      <c r="F36" s="96"/>
      <c r="G36" s="97"/>
      <c r="H36" s="91"/>
      <c r="I36" s="109">
        <v>2000</v>
      </c>
      <c r="J36" s="106" t="s">
        <v>343</v>
      </c>
      <c r="K36" s="62">
        <f t="shared" si="5"/>
        <v>13.84</v>
      </c>
      <c r="L36" s="62">
        <f t="shared" si="6"/>
        <v>14.34</v>
      </c>
      <c r="M36" s="63" t="s">
        <v>41</v>
      </c>
      <c r="N36" s="57">
        <f t="shared" si="7"/>
        <v>0.03731</v>
      </c>
      <c r="O36" s="107" t="s">
        <v>344</v>
      </c>
    </row>
    <row r="37" s="2" customFormat="1" customHeight="1" spans="1:15">
      <c r="A37" s="92"/>
      <c r="B37" s="93"/>
      <c r="C37" s="92"/>
      <c r="D37" s="94"/>
      <c r="E37" s="95"/>
      <c r="F37" s="96"/>
      <c r="G37" s="97"/>
      <c r="H37" s="91"/>
      <c r="I37" s="109">
        <v>2000</v>
      </c>
      <c r="J37" s="106" t="s">
        <v>345</v>
      </c>
      <c r="K37" s="62">
        <f t="shared" si="5"/>
        <v>13.84</v>
      </c>
      <c r="L37" s="62">
        <f t="shared" si="6"/>
        <v>14.34</v>
      </c>
      <c r="M37" s="63" t="s">
        <v>41</v>
      </c>
      <c r="N37" s="57">
        <f t="shared" si="7"/>
        <v>0.03731</v>
      </c>
      <c r="O37" s="108"/>
    </row>
    <row r="38" s="2" customFormat="1" customHeight="1" spans="1:15">
      <c r="A38" s="92"/>
      <c r="B38" s="93"/>
      <c r="C38" s="92"/>
      <c r="D38" s="94"/>
      <c r="E38" s="95"/>
      <c r="F38" s="96"/>
      <c r="G38" s="97"/>
      <c r="H38" s="91"/>
      <c r="I38" s="109">
        <v>2000</v>
      </c>
      <c r="J38" s="106" t="s">
        <v>346</v>
      </c>
      <c r="K38" s="62">
        <f t="shared" si="5"/>
        <v>13.84</v>
      </c>
      <c r="L38" s="62">
        <f t="shared" si="6"/>
        <v>14.34</v>
      </c>
      <c r="M38" s="63" t="s">
        <v>41</v>
      </c>
      <c r="N38" s="57">
        <f t="shared" si="7"/>
        <v>0.03731</v>
      </c>
      <c r="O38" s="108"/>
    </row>
    <row r="39" s="2" customFormat="1" customHeight="1" spans="1:15">
      <c r="A39" s="92"/>
      <c r="B39" s="93"/>
      <c r="C39" s="92"/>
      <c r="D39" s="94"/>
      <c r="E39" s="95"/>
      <c r="F39" s="96"/>
      <c r="G39" s="97"/>
      <c r="H39" s="91"/>
      <c r="I39" s="109">
        <v>2000</v>
      </c>
      <c r="J39" s="106" t="s">
        <v>347</v>
      </c>
      <c r="K39" s="62">
        <f t="shared" si="5"/>
        <v>13.84</v>
      </c>
      <c r="L39" s="62">
        <f t="shared" si="6"/>
        <v>14.34</v>
      </c>
      <c r="M39" s="63" t="s">
        <v>41</v>
      </c>
      <c r="N39" s="57">
        <f t="shared" si="7"/>
        <v>0.03731</v>
      </c>
      <c r="O39" s="108"/>
    </row>
    <row r="40" s="2" customFormat="1" customHeight="1" spans="1:15">
      <c r="A40" s="92"/>
      <c r="B40" s="93"/>
      <c r="C40" s="92"/>
      <c r="D40" s="94"/>
      <c r="E40" s="95"/>
      <c r="F40" s="96"/>
      <c r="G40" s="97"/>
      <c r="H40" s="91"/>
      <c r="I40" s="109">
        <v>2000</v>
      </c>
      <c r="J40" s="106" t="s">
        <v>348</v>
      </c>
      <c r="K40" s="62">
        <f t="shared" si="5"/>
        <v>13.84</v>
      </c>
      <c r="L40" s="62">
        <f t="shared" si="6"/>
        <v>14.34</v>
      </c>
      <c r="M40" s="63" t="s">
        <v>41</v>
      </c>
      <c r="N40" s="57">
        <f t="shared" si="7"/>
        <v>0.03731</v>
      </c>
      <c r="O40" s="108"/>
    </row>
    <row r="41" s="2" customFormat="1" customHeight="1" spans="1:15">
      <c r="A41" s="92"/>
      <c r="B41" s="93"/>
      <c r="C41" s="92"/>
      <c r="D41" s="94"/>
      <c r="E41" s="95"/>
      <c r="F41" s="96"/>
      <c r="G41" s="97"/>
      <c r="H41" s="91"/>
      <c r="I41" s="109">
        <v>2000</v>
      </c>
      <c r="J41" s="106" t="s">
        <v>349</v>
      </c>
      <c r="K41" s="62">
        <f t="shared" si="5"/>
        <v>13.84</v>
      </c>
      <c r="L41" s="62">
        <f t="shared" si="6"/>
        <v>14.34</v>
      </c>
      <c r="M41" s="63" t="s">
        <v>41</v>
      </c>
      <c r="N41" s="57">
        <f t="shared" si="7"/>
        <v>0.03731</v>
      </c>
      <c r="O41" s="108"/>
    </row>
    <row r="42" s="2" customFormat="1" customHeight="1" spans="1:15">
      <c r="A42" s="92"/>
      <c r="B42" s="93"/>
      <c r="C42" s="92"/>
      <c r="D42" s="94"/>
      <c r="E42" s="95"/>
      <c r="F42" s="96"/>
      <c r="G42" s="97"/>
      <c r="H42" s="91"/>
      <c r="I42" s="109">
        <v>2000</v>
      </c>
      <c r="J42" s="106" t="s">
        <v>350</v>
      </c>
      <c r="K42" s="62">
        <f t="shared" si="5"/>
        <v>13.84</v>
      </c>
      <c r="L42" s="62">
        <f t="shared" si="6"/>
        <v>14.34</v>
      </c>
      <c r="M42" s="63" t="s">
        <v>41</v>
      </c>
      <c r="N42" s="57">
        <f t="shared" si="7"/>
        <v>0.03731</v>
      </c>
      <c r="O42" s="108"/>
    </row>
    <row r="43" s="2" customFormat="1" customHeight="1" spans="1:15">
      <c r="A43" s="92"/>
      <c r="B43" s="93"/>
      <c r="C43" s="92"/>
      <c r="D43" s="94"/>
      <c r="E43" s="95"/>
      <c r="F43" s="96"/>
      <c r="G43" s="97"/>
      <c r="H43" s="91"/>
      <c r="I43" s="109">
        <v>2000</v>
      </c>
      <c r="J43" s="106" t="s">
        <v>351</v>
      </c>
      <c r="K43" s="62">
        <f t="shared" si="5"/>
        <v>13.84</v>
      </c>
      <c r="L43" s="62">
        <f t="shared" si="6"/>
        <v>14.34</v>
      </c>
      <c r="M43" s="63" t="s">
        <v>41</v>
      </c>
      <c r="N43" s="57">
        <f t="shared" si="7"/>
        <v>0.03731</v>
      </c>
      <c r="O43" s="108"/>
    </row>
    <row r="44" s="2" customFormat="1" customHeight="1" spans="1:15">
      <c r="A44" s="92"/>
      <c r="B44" s="93"/>
      <c r="C44" s="92"/>
      <c r="D44" s="94"/>
      <c r="E44" s="95"/>
      <c r="F44" s="96"/>
      <c r="G44" s="97"/>
      <c r="H44" s="91">
        <v>500</v>
      </c>
      <c r="I44" s="109">
        <v>1400</v>
      </c>
      <c r="J44" s="106" t="s">
        <v>352</v>
      </c>
      <c r="K44" s="62">
        <f t="shared" si="5"/>
        <v>9.688</v>
      </c>
      <c r="L44" s="62">
        <f t="shared" si="6"/>
        <v>10.188</v>
      </c>
      <c r="M44" s="63" t="s">
        <v>41</v>
      </c>
      <c r="N44" s="57">
        <f t="shared" si="7"/>
        <v>0.03731</v>
      </c>
      <c r="O44" s="108"/>
    </row>
    <row r="45" s="2" customFormat="1" customHeight="1" spans="1:15">
      <c r="A45" s="85" t="s">
        <v>34</v>
      </c>
      <c r="B45" s="86" t="s">
        <v>225</v>
      </c>
      <c r="C45" s="85" t="s">
        <v>36</v>
      </c>
      <c r="D45" s="87" t="s">
        <v>37</v>
      </c>
      <c r="E45" s="88" t="s">
        <v>226</v>
      </c>
      <c r="F45" s="89" t="s">
        <v>47</v>
      </c>
      <c r="G45" s="90">
        <v>37250</v>
      </c>
      <c r="H45" s="91"/>
      <c r="I45" s="109">
        <v>2000</v>
      </c>
      <c r="J45" s="106" t="s">
        <v>353</v>
      </c>
      <c r="K45" s="62">
        <f t="shared" si="5"/>
        <v>13.84</v>
      </c>
      <c r="L45" s="62">
        <f t="shared" si="6"/>
        <v>14.34</v>
      </c>
      <c r="M45" s="63" t="s">
        <v>41</v>
      </c>
      <c r="N45" s="57">
        <f t="shared" si="7"/>
        <v>0.03731</v>
      </c>
      <c r="O45" s="108"/>
    </row>
    <row r="46" s="2" customFormat="1" customHeight="1" spans="1:15">
      <c r="A46" s="92"/>
      <c r="B46" s="93"/>
      <c r="C46" s="92"/>
      <c r="D46" s="94"/>
      <c r="E46" s="95"/>
      <c r="F46" s="96"/>
      <c r="G46" s="97"/>
      <c r="H46" s="91"/>
      <c r="I46" s="109">
        <v>2000</v>
      </c>
      <c r="J46" s="106" t="s">
        <v>354</v>
      </c>
      <c r="K46" s="62">
        <f t="shared" si="5"/>
        <v>13.84</v>
      </c>
      <c r="L46" s="62">
        <f t="shared" si="6"/>
        <v>14.34</v>
      </c>
      <c r="M46" s="63" t="s">
        <v>41</v>
      </c>
      <c r="N46" s="57">
        <f t="shared" si="7"/>
        <v>0.03731</v>
      </c>
      <c r="O46" s="108"/>
    </row>
    <row r="47" s="2" customFormat="1" customHeight="1" spans="1:15">
      <c r="A47" s="92"/>
      <c r="B47" s="93"/>
      <c r="C47" s="92"/>
      <c r="D47" s="94"/>
      <c r="E47" s="95"/>
      <c r="F47" s="96"/>
      <c r="G47" s="97"/>
      <c r="H47" s="91"/>
      <c r="I47" s="109">
        <v>2000</v>
      </c>
      <c r="J47" s="106" t="s">
        <v>355</v>
      </c>
      <c r="K47" s="62">
        <f t="shared" si="5"/>
        <v>13.84</v>
      </c>
      <c r="L47" s="62">
        <f t="shared" si="6"/>
        <v>14.34</v>
      </c>
      <c r="M47" s="63" t="s">
        <v>41</v>
      </c>
      <c r="N47" s="57">
        <f t="shared" si="7"/>
        <v>0.03731</v>
      </c>
      <c r="O47" s="108"/>
    </row>
    <row r="48" s="2" customFormat="1" customHeight="1" spans="1:15">
      <c r="A48" s="92"/>
      <c r="B48" s="93"/>
      <c r="C48" s="92"/>
      <c r="D48" s="94"/>
      <c r="E48" s="95"/>
      <c r="F48" s="96"/>
      <c r="G48" s="97"/>
      <c r="H48" s="91"/>
      <c r="I48" s="109">
        <v>2000</v>
      </c>
      <c r="J48" s="106" t="s">
        <v>356</v>
      </c>
      <c r="K48" s="62">
        <f t="shared" si="5"/>
        <v>13.84</v>
      </c>
      <c r="L48" s="62">
        <f t="shared" si="6"/>
        <v>14.34</v>
      </c>
      <c r="M48" s="63" t="s">
        <v>41</v>
      </c>
      <c r="N48" s="57">
        <f t="shared" si="7"/>
        <v>0.03731</v>
      </c>
      <c r="O48" s="108"/>
    </row>
    <row r="49" s="2" customFormat="1" customHeight="1" spans="1:15">
      <c r="A49" s="92"/>
      <c r="B49" s="93"/>
      <c r="C49" s="92"/>
      <c r="D49" s="94"/>
      <c r="E49" s="95"/>
      <c r="F49" s="96"/>
      <c r="G49" s="97"/>
      <c r="H49" s="91"/>
      <c r="I49" s="109">
        <v>2000</v>
      </c>
      <c r="J49" s="106" t="s">
        <v>357</v>
      </c>
      <c r="K49" s="62">
        <f t="shared" si="5"/>
        <v>13.84</v>
      </c>
      <c r="L49" s="62">
        <f t="shared" si="6"/>
        <v>14.34</v>
      </c>
      <c r="M49" s="63" t="s">
        <v>41</v>
      </c>
      <c r="N49" s="57">
        <f t="shared" si="7"/>
        <v>0.03731</v>
      </c>
      <c r="O49" s="108"/>
    </row>
    <row r="50" s="2" customFormat="1" customHeight="1" spans="1:15">
      <c r="A50" s="92"/>
      <c r="B50" s="93"/>
      <c r="C50" s="92"/>
      <c r="D50" s="94"/>
      <c r="E50" s="95"/>
      <c r="F50" s="96"/>
      <c r="G50" s="97"/>
      <c r="H50" s="91"/>
      <c r="I50" s="109">
        <v>2000</v>
      </c>
      <c r="J50" s="106" t="s">
        <v>358</v>
      </c>
      <c r="K50" s="62">
        <f t="shared" si="5"/>
        <v>13.84</v>
      </c>
      <c r="L50" s="62">
        <f t="shared" si="6"/>
        <v>14.34</v>
      </c>
      <c r="M50" s="63" t="s">
        <v>41</v>
      </c>
      <c r="N50" s="57">
        <f t="shared" si="7"/>
        <v>0.03731</v>
      </c>
      <c r="O50" s="108"/>
    </row>
    <row r="51" s="2" customFormat="1" customHeight="1" spans="1:15">
      <c r="A51" s="92"/>
      <c r="B51" s="93"/>
      <c r="C51" s="92"/>
      <c r="D51" s="94"/>
      <c r="E51" s="95"/>
      <c r="F51" s="96"/>
      <c r="G51" s="97"/>
      <c r="H51" s="91"/>
      <c r="I51" s="109">
        <v>2000</v>
      </c>
      <c r="J51" s="106" t="s">
        <v>359</v>
      </c>
      <c r="K51" s="62">
        <f t="shared" si="5"/>
        <v>13.84</v>
      </c>
      <c r="L51" s="62">
        <f t="shared" si="6"/>
        <v>14.34</v>
      </c>
      <c r="M51" s="63" t="s">
        <v>41</v>
      </c>
      <c r="N51" s="57">
        <f t="shared" si="7"/>
        <v>0.03731</v>
      </c>
      <c r="O51" s="108"/>
    </row>
    <row r="52" s="2" customFormat="1" customHeight="1" spans="1:15">
      <c r="A52" s="92"/>
      <c r="B52" s="93"/>
      <c r="C52" s="92"/>
      <c r="D52" s="94"/>
      <c r="E52" s="95"/>
      <c r="F52" s="96"/>
      <c r="G52" s="97"/>
      <c r="H52" s="91"/>
      <c r="I52" s="109">
        <v>2000</v>
      </c>
      <c r="J52" s="106" t="s">
        <v>360</v>
      </c>
      <c r="K52" s="62">
        <f t="shared" si="5"/>
        <v>13.84</v>
      </c>
      <c r="L52" s="62">
        <f t="shared" si="6"/>
        <v>14.34</v>
      </c>
      <c r="M52" s="63" t="s">
        <v>41</v>
      </c>
      <c r="N52" s="57">
        <f t="shared" si="7"/>
        <v>0.03731</v>
      </c>
      <c r="O52" s="108"/>
    </row>
    <row r="53" s="2" customFormat="1" customHeight="1" spans="1:15">
      <c r="A53" s="92"/>
      <c r="B53" s="93"/>
      <c r="C53" s="92"/>
      <c r="D53" s="94"/>
      <c r="E53" s="95"/>
      <c r="F53" s="96"/>
      <c r="G53" s="97"/>
      <c r="H53" s="91"/>
      <c r="I53" s="109">
        <v>2000</v>
      </c>
      <c r="J53" s="106" t="s">
        <v>361</v>
      </c>
      <c r="K53" s="62">
        <f t="shared" si="5"/>
        <v>13.84</v>
      </c>
      <c r="L53" s="62">
        <f t="shared" si="6"/>
        <v>14.34</v>
      </c>
      <c r="M53" s="63" t="s">
        <v>41</v>
      </c>
      <c r="N53" s="57">
        <f t="shared" si="7"/>
        <v>0.03731</v>
      </c>
      <c r="O53" s="108"/>
    </row>
    <row r="54" s="2" customFormat="1" customHeight="1" spans="1:15">
      <c r="A54" s="92"/>
      <c r="B54" s="93"/>
      <c r="C54" s="92"/>
      <c r="D54" s="94"/>
      <c r="E54" s="95"/>
      <c r="F54" s="96"/>
      <c r="G54" s="97"/>
      <c r="H54" s="91"/>
      <c r="I54" s="109">
        <v>2000</v>
      </c>
      <c r="J54" s="106" t="s">
        <v>362</v>
      </c>
      <c r="K54" s="62">
        <f t="shared" si="5"/>
        <v>13.84</v>
      </c>
      <c r="L54" s="62">
        <f t="shared" si="6"/>
        <v>14.34</v>
      </c>
      <c r="M54" s="63" t="s">
        <v>41</v>
      </c>
      <c r="N54" s="57">
        <f t="shared" si="7"/>
        <v>0.03731</v>
      </c>
      <c r="O54" s="108"/>
    </row>
    <row r="55" s="2" customFormat="1" customHeight="1" spans="1:15">
      <c r="A55" s="92"/>
      <c r="B55" s="93"/>
      <c r="C55" s="92"/>
      <c r="D55" s="94"/>
      <c r="E55" s="95"/>
      <c r="F55" s="96"/>
      <c r="G55" s="97"/>
      <c r="H55" s="91"/>
      <c r="I55" s="109">
        <v>2000</v>
      </c>
      <c r="J55" s="106" t="s">
        <v>363</v>
      </c>
      <c r="K55" s="62">
        <f t="shared" si="5"/>
        <v>13.84</v>
      </c>
      <c r="L55" s="62">
        <f t="shared" si="6"/>
        <v>14.34</v>
      </c>
      <c r="M55" s="63" t="s">
        <v>41</v>
      </c>
      <c r="N55" s="57">
        <f t="shared" si="7"/>
        <v>0.03731</v>
      </c>
      <c r="O55" s="108"/>
    </row>
    <row r="56" s="2" customFormat="1" customHeight="1" spans="1:15">
      <c r="A56" s="92"/>
      <c r="B56" s="93"/>
      <c r="C56" s="92"/>
      <c r="D56" s="94"/>
      <c r="E56" s="95"/>
      <c r="F56" s="96"/>
      <c r="G56" s="97"/>
      <c r="H56" s="91"/>
      <c r="I56" s="109">
        <v>2000</v>
      </c>
      <c r="J56" s="106" t="s">
        <v>364</v>
      </c>
      <c r="K56" s="62">
        <f t="shared" si="5"/>
        <v>13.84</v>
      </c>
      <c r="L56" s="62">
        <f t="shared" si="6"/>
        <v>14.34</v>
      </c>
      <c r="M56" s="63" t="s">
        <v>41</v>
      </c>
      <c r="N56" s="57">
        <f t="shared" si="7"/>
        <v>0.03731</v>
      </c>
      <c r="O56" s="108"/>
    </row>
    <row r="57" s="2" customFormat="1" customHeight="1" spans="1:15">
      <c r="A57" s="92"/>
      <c r="B57" s="93"/>
      <c r="C57" s="92"/>
      <c r="D57" s="94"/>
      <c r="E57" s="95"/>
      <c r="F57" s="96"/>
      <c r="G57" s="97"/>
      <c r="H57" s="91"/>
      <c r="I57" s="109">
        <v>2000</v>
      </c>
      <c r="J57" s="106" t="s">
        <v>365</v>
      </c>
      <c r="K57" s="62">
        <f t="shared" si="5"/>
        <v>13.84</v>
      </c>
      <c r="L57" s="62">
        <f t="shared" si="6"/>
        <v>14.34</v>
      </c>
      <c r="M57" s="63" t="s">
        <v>41</v>
      </c>
      <c r="N57" s="57">
        <f t="shared" si="7"/>
        <v>0.03731</v>
      </c>
      <c r="O57" s="108"/>
    </row>
    <row r="58" s="2" customFormat="1" customHeight="1" spans="1:15">
      <c r="A58" s="92"/>
      <c r="B58" s="93"/>
      <c r="C58" s="92"/>
      <c r="D58" s="94"/>
      <c r="E58" s="95"/>
      <c r="F58" s="96"/>
      <c r="G58" s="97"/>
      <c r="H58" s="91"/>
      <c r="I58" s="109">
        <v>2000</v>
      </c>
      <c r="J58" s="106" t="s">
        <v>366</v>
      </c>
      <c r="K58" s="62">
        <f t="shared" si="5"/>
        <v>13.84</v>
      </c>
      <c r="L58" s="62">
        <f t="shared" si="6"/>
        <v>14.34</v>
      </c>
      <c r="M58" s="63" t="s">
        <v>41</v>
      </c>
      <c r="N58" s="57">
        <f t="shared" si="7"/>
        <v>0.03731</v>
      </c>
      <c r="O58" s="108"/>
    </row>
    <row r="59" s="2" customFormat="1" customHeight="1" spans="1:15">
      <c r="A59" s="92"/>
      <c r="B59" s="93"/>
      <c r="C59" s="92"/>
      <c r="D59" s="94"/>
      <c r="E59" s="95"/>
      <c r="F59" s="96"/>
      <c r="G59" s="97"/>
      <c r="H59" s="91"/>
      <c r="I59" s="109">
        <v>2000</v>
      </c>
      <c r="J59" s="106" t="s">
        <v>367</v>
      </c>
      <c r="K59" s="62">
        <f t="shared" si="5"/>
        <v>13.84</v>
      </c>
      <c r="L59" s="62">
        <f t="shared" si="6"/>
        <v>14.34</v>
      </c>
      <c r="M59" s="63" t="s">
        <v>41</v>
      </c>
      <c r="N59" s="57">
        <f t="shared" si="7"/>
        <v>0.03731</v>
      </c>
      <c r="O59" s="108"/>
    </row>
    <row r="60" s="2" customFormat="1" customHeight="1" spans="1:15">
      <c r="A60" s="92"/>
      <c r="B60" s="93"/>
      <c r="C60" s="92"/>
      <c r="D60" s="94"/>
      <c r="E60" s="95"/>
      <c r="F60" s="96"/>
      <c r="G60" s="97"/>
      <c r="H60" s="91"/>
      <c r="I60" s="109">
        <v>2000</v>
      </c>
      <c r="J60" s="106" t="s">
        <v>368</v>
      </c>
      <c r="K60" s="62">
        <f t="shared" si="5"/>
        <v>13.84</v>
      </c>
      <c r="L60" s="62">
        <f t="shared" si="6"/>
        <v>14.34</v>
      </c>
      <c r="M60" s="63" t="s">
        <v>41</v>
      </c>
      <c r="N60" s="57">
        <f t="shared" si="7"/>
        <v>0.03731</v>
      </c>
      <c r="O60" s="108"/>
    </row>
    <row r="61" s="2" customFormat="1" customHeight="1" spans="1:15">
      <c r="A61" s="92"/>
      <c r="B61" s="93"/>
      <c r="C61" s="92"/>
      <c r="D61" s="94"/>
      <c r="E61" s="95"/>
      <c r="F61" s="96"/>
      <c r="G61" s="97"/>
      <c r="H61" s="91"/>
      <c r="I61" s="109">
        <v>2000</v>
      </c>
      <c r="J61" s="106" t="s">
        <v>369</v>
      </c>
      <c r="K61" s="62">
        <f t="shared" si="5"/>
        <v>13.84</v>
      </c>
      <c r="L61" s="62">
        <f t="shared" si="6"/>
        <v>14.34</v>
      </c>
      <c r="M61" s="63" t="s">
        <v>41</v>
      </c>
      <c r="N61" s="57">
        <f t="shared" si="7"/>
        <v>0.03731</v>
      </c>
      <c r="O61" s="108"/>
    </row>
    <row r="62" s="2" customFormat="1" customHeight="1" spans="1:15">
      <c r="A62" s="92"/>
      <c r="B62" s="93"/>
      <c r="C62" s="92"/>
      <c r="D62" s="94"/>
      <c r="E62" s="95"/>
      <c r="F62" s="96"/>
      <c r="G62" s="97"/>
      <c r="H62" s="91"/>
      <c r="I62" s="109">
        <v>2000</v>
      </c>
      <c r="J62" s="106" t="s">
        <v>370</v>
      </c>
      <c r="K62" s="62">
        <f t="shared" si="5"/>
        <v>13.84</v>
      </c>
      <c r="L62" s="62">
        <f t="shared" si="6"/>
        <v>14.34</v>
      </c>
      <c r="M62" s="63" t="s">
        <v>41</v>
      </c>
      <c r="N62" s="57">
        <f t="shared" si="7"/>
        <v>0.03731</v>
      </c>
      <c r="O62" s="108"/>
    </row>
    <row r="63" s="2" customFormat="1" customHeight="1" spans="1:15">
      <c r="A63" s="92"/>
      <c r="B63" s="93"/>
      <c r="C63" s="92"/>
      <c r="D63" s="94"/>
      <c r="E63" s="95"/>
      <c r="F63" s="96"/>
      <c r="G63" s="97"/>
      <c r="H63" s="91">
        <v>300</v>
      </c>
      <c r="I63" s="109">
        <v>1550</v>
      </c>
      <c r="J63" s="106" t="s">
        <v>371</v>
      </c>
      <c r="K63" s="62">
        <f t="shared" si="5"/>
        <v>10.726</v>
      </c>
      <c r="L63" s="62">
        <f t="shared" si="6"/>
        <v>11.226</v>
      </c>
      <c r="M63" s="63" t="s">
        <v>41</v>
      </c>
      <c r="N63" s="57">
        <f t="shared" si="7"/>
        <v>0.03731</v>
      </c>
      <c r="O63" s="110"/>
    </row>
    <row r="64" s="2" customFormat="1" customHeight="1" spans="1:15">
      <c r="A64" s="98" t="s">
        <v>34</v>
      </c>
      <c r="B64" s="99" t="s">
        <v>225</v>
      </c>
      <c r="C64" s="98" t="s">
        <v>36</v>
      </c>
      <c r="D64" s="100" t="s">
        <v>37</v>
      </c>
      <c r="E64" s="101" t="s">
        <v>226</v>
      </c>
      <c r="F64" s="102" t="s">
        <v>49</v>
      </c>
      <c r="G64" s="103">
        <v>17300</v>
      </c>
      <c r="H64" s="104"/>
      <c r="I64" s="111">
        <v>2000</v>
      </c>
      <c r="J64" s="106" t="s">
        <v>372</v>
      </c>
      <c r="K64" s="62">
        <f t="shared" si="5"/>
        <v>13.84</v>
      </c>
      <c r="L64" s="62">
        <f t="shared" si="6"/>
        <v>14.34</v>
      </c>
      <c r="M64" s="63" t="s">
        <v>41</v>
      </c>
      <c r="N64" s="57">
        <f t="shared" si="7"/>
        <v>0.03731</v>
      </c>
      <c r="O64" s="107" t="s">
        <v>373</v>
      </c>
    </row>
    <row r="65" s="2" customFormat="1" customHeight="1" spans="1:15">
      <c r="A65" s="98"/>
      <c r="B65" s="99"/>
      <c r="C65" s="98"/>
      <c r="D65" s="100"/>
      <c r="E65" s="101"/>
      <c r="F65" s="102"/>
      <c r="G65" s="103"/>
      <c r="H65" s="104"/>
      <c r="I65" s="111">
        <v>2000</v>
      </c>
      <c r="J65" s="106" t="s">
        <v>374</v>
      </c>
      <c r="K65" s="62">
        <f t="shared" si="5"/>
        <v>13.84</v>
      </c>
      <c r="L65" s="62">
        <f t="shared" si="6"/>
        <v>14.34</v>
      </c>
      <c r="M65" s="63" t="s">
        <v>41</v>
      </c>
      <c r="N65" s="57">
        <f t="shared" si="7"/>
        <v>0.03731</v>
      </c>
      <c r="O65" s="108"/>
    </row>
    <row r="66" s="2" customFormat="1" customHeight="1" spans="1:15">
      <c r="A66" s="98"/>
      <c r="B66" s="99"/>
      <c r="C66" s="98"/>
      <c r="D66" s="100"/>
      <c r="E66" s="101"/>
      <c r="F66" s="102"/>
      <c r="G66" s="103"/>
      <c r="H66" s="104"/>
      <c r="I66" s="111">
        <v>2000</v>
      </c>
      <c r="J66" s="106" t="s">
        <v>375</v>
      </c>
      <c r="K66" s="62">
        <f t="shared" si="5"/>
        <v>13.84</v>
      </c>
      <c r="L66" s="62">
        <f t="shared" si="6"/>
        <v>14.34</v>
      </c>
      <c r="M66" s="63" t="s">
        <v>41</v>
      </c>
      <c r="N66" s="57">
        <f t="shared" si="7"/>
        <v>0.03731</v>
      </c>
      <c r="O66" s="108"/>
    </row>
    <row r="67" s="2" customFormat="1" customHeight="1" spans="1:15">
      <c r="A67" s="98"/>
      <c r="B67" s="99"/>
      <c r="C67" s="98"/>
      <c r="D67" s="100"/>
      <c r="E67" s="101"/>
      <c r="F67" s="102"/>
      <c r="G67" s="103"/>
      <c r="H67" s="104"/>
      <c r="I67" s="111">
        <v>2000</v>
      </c>
      <c r="J67" s="106" t="s">
        <v>376</v>
      </c>
      <c r="K67" s="62">
        <f t="shared" si="5"/>
        <v>13.84</v>
      </c>
      <c r="L67" s="62">
        <f t="shared" si="6"/>
        <v>14.34</v>
      </c>
      <c r="M67" s="63" t="s">
        <v>41</v>
      </c>
      <c r="N67" s="57">
        <f t="shared" si="7"/>
        <v>0.03731</v>
      </c>
      <c r="O67" s="108"/>
    </row>
    <row r="68" s="2" customFormat="1" customHeight="1" spans="1:15">
      <c r="A68" s="98"/>
      <c r="B68" s="99"/>
      <c r="C68" s="98"/>
      <c r="D68" s="100"/>
      <c r="E68" s="101"/>
      <c r="F68" s="102"/>
      <c r="G68" s="103"/>
      <c r="H68" s="104"/>
      <c r="I68" s="111">
        <v>2000</v>
      </c>
      <c r="J68" s="106" t="s">
        <v>377</v>
      </c>
      <c r="K68" s="62">
        <f t="shared" si="5"/>
        <v>13.84</v>
      </c>
      <c r="L68" s="62">
        <f t="shared" si="6"/>
        <v>14.34</v>
      </c>
      <c r="M68" s="63" t="s">
        <v>41</v>
      </c>
      <c r="N68" s="57">
        <f t="shared" si="7"/>
        <v>0.03731</v>
      </c>
      <c r="O68" s="108"/>
    </row>
    <row r="69" s="2" customFormat="1" customHeight="1" spans="1:15">
      <c r="A69" s="98"/>
      <c r="B69" s="99"/>
      <c r="C69" s="98"/>
      <c r="D69" s="100"/>
      <c r="E69" s="101"/>
      <c r="F69" s="102"/>
      <c r="G69" s="103"/>
      <c r="H69" s="104"/>
      <c r="I69" s="111">
        <v>2000</v>
      </c>
      <c r="J69" s="106" t="s">
        <v>378</v>
      </c>
      <c r="K69" s="62">
        <f t="shared" si="5"/>
        <v>13.84</v>
      </c>
      <c r="L69" s="62">
        <f t="shared" si="6"/>
        <v>14.34</v>
      </c>
      <c r="M69" s="63" t="s">
        <v>41</v>
      </c>
      <c r="N69" s="57">
        <f t="shared" si="7"/>
        <v>0.03731</v>
      </c>
      <c r="O69" s="108"/>
    </row>
    <row r="70" s="2" customFormat="1" customHeight="1" spans="1:15">
      <c r="A70" s="98"/>
      <c r="B70" s="99"/>
      <c r="C70" s="98"/>
      <c r="D70" s="100"/>
      <c r="E70" s="101"/>
      <c r="F70" s="102"/>
      <c r="G70" s="103"/>
      <c r="H70" s="104"/>
      <c r="I70" s="111">
        <v>2000</v>
      </c>
      <c r="J70" s="106" t="s">
        <v>379</v>
      </c>
      <c r="K70" s="62">
        <f t="shared" si="5"/>
        <v>13.84</v>
      </c>
      <c r="L70" s="62">
        <f t="shared" si="6"/>
        <v>14.34</v>
      </c>
      <c r="M70" s="63" t="s">
        <v>41</v>
      </c>
      <c r="N70" s="57">
        <f t="shared" si="7"/>
        <v>0.03731</v>
      </c>
      <c r="O70" s="108"/>
    </row>
    <row r="71" s="2" customFormat="1" customHeight="1" spans="1:15">
      <c r="A71" s="98"/>
      <c r="B71" s="99"/>
      <c r="C71" s="98"/>
      <c r="D71" s="100"/>
      <c r="E71" s="101"/>
      <c r="F71" s="102"/>
      <c r="G71" s="103"/>
      <c r="H71" s="104"/>
      <c r="I71" s="111">
        <v>2000</v>
      </c>
      <c r="J71" s="106" t="s">
        <v>380</v>
      </c>
      <c r="K71" s="62">
        <f t="shared" si="5"/>
        <v>13.84</v>
      </c>
      <c r="L71" s="62">
        <f t="shared" si="6"/>
        <v>14.34</v>
      </c>
      <c r="M71" s="63" t="s">
        <v>41</v>
      </c>
      <c r="N71" s="57">
        <f t="shared" si="7"/>
        <v>0.03731</v>
      </c>
      <c r="O71" s="108"/>
    </row>
    <row r="72" s="2" customFormat="1" customHeight="1" spans="1:15">
      <c r="A72" s="98"/>
      <c r="B72" s="99"/>
      <c r="C72" s="98"/>
      <c r="D72" s="100"/>
      <c r="E72" s="101"/>
      <c r="F72" s="102"/>
      <c r="G72" s="103"/>
      <c r="H72" s="104">
        <v>150</v>
      </c>
      <c r="I72" s="111">
        <v>1450</v>
      </c>
      <c r="J72" s="106" t="s">
        <v>381</v>
      </c>
      <c r="K72" s="62">
        <f t="shared" si="5"/>
        <v>10.034</v>
      </c>
      <c r="L72" s="62">
        <f t="shared" si="6"/>
        <v>10.534</v>
      </c>
      <c r="M72" s="63" t="s">
        <v>41</v>
      </c>
      <c r="N72" s="57">
        <f t="shared" si="7"/>
        <v>0.03731</v>
      </c>
      <c r="O72" s="108"/>
    </row>
    <row r="73" s="2" customFormat="1" customHeight="1" spans="1:15">
      <c r="A73" s="98" t="s">
        <v>202</v>
      </c>
      <c r="B73" s="98" t="s">
        <v>382</v>
      </c>
      <c r="C73" s="98" t="s">
        <v>210</v>
      </c>
      <c r="D73" s="98" t="s">
        <v>37</v>
      </c>
      <c r="E73" s="98" t="s">
        <v>383</v>
      </c>
      <c r="F73" s="98" t="s">
        <v>39</v>
      </c>
      <c r="G73" s="98">
        <v>7350</v>
      </c>
      <c r="H73" s="104"/>
      <c r="I73" s="111">
        <v>2000</v>
      </c>
      <c r="J73" s="106" t="s">
        <v>384</v>
      </c>
      <c r="K73" s="62">
        <f t="shared" ref="K73:K104" si="8">I73*0.00692</f>
        <v>13.84</v>
      </c>
      <c r="L73" s="62">
        <f t="shared" ref="L73:L104" si="9">K73+0.5</f>
        <v>14.34</v>
      </c>
      <c r="M73" s="63" t="s">
        <v>41</v>
      </c>
      <c r="N73" s="57">
        <f t="shared" ref="N73:N98" si="10">0.7*0.26*0.205</f>
        <v>0.03731</v>
      </c>
      <c r="O73" s="108"/>
    </row>
    <row r="74" s="2" customFormat="1" customHeight="1" spans="1:15">
      <c r="A74" s="98"/>
      <c r="B74" s="98"/>
      <c r="C74" s="98"/>
      <c r="D74" s="98"/>
      <c r="E74" s="98"/>
      <c r="F74" s="98"/>
      <c r="G74" s="98"/>
      <c r="H74" s="104"/>
      <c r="I74" s="111">
        <v>2000</v>
      </c>
      <c r="J74" s="106" t="s">
        <v>385</v>
      </c>
      <c r="K74" s="62">
        <f t="shared" si="8"/>
        <v>13.84</v>
      </c>
      <c r="L74" s="62">
        <f t="shared" si="9"/>
        <v>14.34</v>
      </c>
      <c r="M74" s="63" t="s">
        <v>41</v>
      </c>
      <c r="N74" s="57">
        <f t="shared" si="10"/>
        <v>0.03731</v>
      </c>
      <c r="O74" s="108"/>
    </row>
    <row r="75" s="2" customFormat="1" customHeight="1" spans="1:15">
      <c r="A75" s="98"/>
      <c r="B75" s="98"/>
      <c r="C75" s="98"/>
      <c r="D75" s="98"/>
      <c r="E75" s="98"/>
      <c r="F75" s="98"/>
      <c r="G75" s="98"/>
      <c r="H75" s="104"/>
      <c r="I75" s="111">
        <v>2000</v>
      </c>
      <c r="J75" s="106" t="s">
        <v>386</v>
      </c>
      <c r="K75" s="62">
        <f t="shared" si="8"/>
        <v>13.84</v>
      </c>
      <c r="L75" s="62">
        <f t="shared" si="9"/>
        <v>14.34</v>
      </c>
      <c r="M75" s="63" t="s">
        <v>41</v>
      </c>
      <c r="N75" s="57">
        <f t="shared" si="10"/>
        <v>0.03731</v>
      </c>
      <c r="O75" s="108"/>
    </row>
    <row r="76" s="2" customFormat="1" customHeight="1" spans="1:15">
      <c r="A76" s="98"/>
      <c r="B76" s="98"/>
      <c r="C76" s="98"/>
      <c r="D76" s="98"/>
      <c r="E76" s="98"/>
      <c r="F76" s="98"/>
      <c r="G76" s="98"/>
      <c r="H76" s="104">
        <v>100</v>
      </c>
      <c r="I76" s="111">
        <v>1450</v>
      </c>
      <c r="J76" s="106" t="s">
        <v>387</v>
      </c>
      <c r="K76" s="62">
        <f t="shared" si="8"/>
        <v>10.034</v>
      </c>
      <c r="L76" s="62">
        <f t="shared" si="9"/>
        <v>10.534</v>
      </c>
      <c r="M76" s="63" t="s">
        <v>41</v>
      </c>
      <c r="N76" s="57">
        <f t="shared" si="10"/>
        <v>0.03731</v>
      </c>
      <c r="O76" s="108"/>
    </row>
    <row r="77" s="2" customFormat="1" customHeight="1" spans="1:15">
      <c r="A77" s="98" t="s">
        <v>202</v>
      </c>
      <c r="B77" s="98" t="s">
        <v>382</v>
      </c>
      <c r="C77" s="98" t="s">
        <v>210</v>
      </c>
      <c r="D77" s="98" t="s">
        <v>37</v>
      </c>
      <c r="E77" s="98" t="s">
        <v>383</v>
      </c>
      <c r="F77" s="98" t="s">
        <v>40</v>
      </c>
      <c r="G77" s="98">
        <v>44000</v>
      </c>
      <c r="H77" s="104"/>
      <c r="I77" s="111">
        <v>2000</v>
      </c>
      <c r="J77" s="106" t="s">
        <v>388</v>
      </c>
      <c r="K77" s="62">
        <f t="shared" si="8"/>
        <v>13.84</v>
      </c>
      <c r="L77" s="62">
        <f t="shared" si="9"/>
        <v>14.34</v>
      </c>
      <c r="M77" s="63" t="s">
        <v>41</v>
      </c>
      <c r="N77" s="57">
        <f t="shared" si="10"/>
        <v>0.03731</v>
      </c>
      <c r="O77" s="108"/>
    </row>
    <row r="78" s="2" customFormat="1" customHeight="1" spans="1:15">
      <c r="A78" s="98"/>
      <c r="B78" s="98"/>
      <c r="C78" s="98"/>
      <c r="D78" s="98"/>
      <c r="E78" s="98"/>
      <c r="F78" s="98"/>
      <c r="G78" s="98"/>
      <c r="H78" s="104"/>
      <c r="I78" s="111">
        <v>2000</v>
      </c>
      <c r="J78" s="106" t="s">
        <v>389</v>
      </c>
      <c r="K78" s="62">
        <f t="shared" si="8"/>
        <v>13.84</v>
      </c>
      <c r="L78" s="62">
        <f t="shared" si="9"/>
        <v>14.34</v>
      </c>
      <c r="M78" s="63" t="s">
        <v>41</v>
      </c>
      <c r="N78" s="57">
        <f t="shared" si="10"/>
        <v>0.03731</v>
      </c>
      <c r="O78" s="108"/>
    </row>
    <row r="79" s="2" customFormat="1" customHeight="1" spans="1:15">
      <c r="A79" s="98"/>
      <c r="B79" s="98"/>
      <c r="C79" s="98"/>
      <c r="D79" s="98"/>
      <c r="E79" s="98"/>
      <c r="F79" s="98"/>
      <c r="G79" s="98"/>
      <c r="H79" s="104"/>
      <c r="I79" s="111">
        <v>2000</v>
      </c>
      <c r="J79" s="106" t="s">
        <v>390</v>
      </c>
      <c r="K79" s="62">
        <f t="shared" si="8"/>
        <v>13.84</v>
      </c>
      <c r="L79" s="62">
        <f t="shared" si="9"/>
        <v>14.34</v>
      </c>
      <c r="M79" s="63" t="s">
        <v>41</v>
      </c>
      <c r="N79" s="57">
        <f t="shared" si="10"/>
        <v>0.03731</v>
      </c>
      <c r="O79" s="108"/>
    </row>
    <row r="80" s="2" customFormat="1" customHeight="1" spans="1:15">
      <c r="A80" s="98"/>
      <c r="B80" s="98"/>
      <c r="C80" s="98"/>
      <c r="D80" s="98"/>
      <c r="E80" s="98"/>
      <c r="F80" s="98"/>
      <c r="G80" s="98"/>
      <c r="H80" s="104"/>
      <c r="I80" s="111">
        <v>2000</v>
      </c>
      <c r="J80" s="106" t="s">
        <v>391</v>
      </c>
      <c r="K80" s="62">
        <f t="shared" si="8"/>
        <v>13.84</v>
      </c>
      <c r="L80" s="62">
        <f t="shared" si="9"/>
        <v>14.34</v>
      </c>
      <c r="M80" s="63" t="s">
        <v>41</v>
      </c>
      <c r="N80" s="57">
        <f t="shared" si="10"/>
        <v>0.03731</v>
      </c>
      <c r="O80" s="108"/>
    </row>
    <row r="81" s="2" customFormat="1" customHeight="1" spans="1:15">
      <c r="A81" s="98"/>
      <c r="B81" s="98"/>
      <c r="C81" s="98"/>
      <c r="D81" s="98"/>
      <c r="E81" s="98"/>
      <c r="F81" s="98"/>
      <c r="G81" s="98"/>
      <c r="H81" s="104"/>
      <c r="I81" s="111">
        <v>2000</v>
      </c>
      <c r="J81" s="106" t="s">
        <v>392</v>
      </c>
      <c r="K81" s="62">
        <f t="shared" si="8"/>
        <v>13.84</v>
      </c>
      <c r="L81" s="62">
        <f t="shared" si="9"/>
        <v>14.34</v>
      </c>
      <c r="M81" s="63" t="s">
        <v>41</v>
      </c>
      <c r="N81" s="57">
        <f t="shared" si="10"/>
        <v>0.03731</v>
      </c>
      <c r="O81" s="108"/>
    </row>
    <row r="82" s="2" customFormat="1" customHeight="1" spans="1:15">
      <c r="A82" s="98"/>
      <c r="B82" s="98"/>
      <c r="C82" s="98"/>
      <c r="D82" s="98"/>
      <c r="E82" s="98"/>
      <c r="F82" s="98"/>
      <c r="G82" s="98"/>
      <c r="H82" s="104"/>
      <c r="I82" s="111">
        <v>2000</v>
      </c>
      <c r="J82" s="106" t="s">
        <v>393</v>
      </c>
      <c r="K82" s="62">
        <f t="shared" si="8"/>
        <v>13.84</v>
      </c>
      <c r="L82" s="62">
        <f t="shared" si="9"/>
        <v>14.34</v>
      </c>
      <c r="M82" s="63" t="s">
        <v>41</v>
      </c>
      <c r="N82" s="57">
        <f t="shared" si="10"/>
        <v>0.03731</v>
      </c>
      <c r="O82" s="108"/>
    </row>
    <row r="83" s="2" customFormat="1" customHeight="1" spans="1:15">
      <c r="A83" s="98"/>
      <c r="B83" s="98"/>
      <c r="C83" s="98"/>
      <c r="D83" s="98"/>
      <c r="E83" s="98"/>
      <c r="F83" s="98"/>
      <c r="G83" s="98"/>
      <c r="H83" s="104"/>
      <c r="I83" s="111">
        <v>2000</v>
      </c>
      <c r="J83" s="106" t="s">
        <v>394</v>
      </c>
      <c r="K83" s="62">
        <f t="shared" si="8"/>
        <v>13.84</v>
      </c>
      <c r="L83" s="62">
        <f t="shared" si="9"/>
        <v>14.34</v>
      </c>
      <c r="M83" s="63" t="s">
        <v>41</v>
      </c>
      <c r="N83" s="57">
        <f t="shared" si="10"/>
        <v>0.03731</v>
      </c>
      <c r="O83" s="108"/>
    </row>
    <row r="84" s="2" customFormat="1" customHeight="1" spans="1:15">
      <c r="A84" s="98"/>
      <c r="B84" s="98"/>
      <c r="C84" s="98"/>
      <c r="D84" s="98"/>
      <c r="E84" s="98"/>
      <c r="F84" s="98"/>
      <c r="G84" s="98"/>
      <c r="H84" s="104"/>
      <c r="I84" s="111">
        <v>2000</v>
      </c>
      <c r="J84" s="106" t="s">
        <v>395</v>
      </c>
      <c r="K84" s="62">
        <f t="shared" si="8"/>
        <v>13.84</v>
      </c>
      <c r="L84" s="62">
        <f t="shared" si="9"/>
        <v>14.34</v>
      </c>
      <c r="M84" s="63" t="s">
        <v>41</v>
      </c>
      <c r="N84" s="57">
        <f t="shared" si="10"/>
        <v>0.03731</v>
      </c>
      <c r="O84" s="108"/>
    </row>
    <row r="85" s="2" customFormat="1" customHeight="1" spans="1:15">
      <c r="A85" s="98"/>
      <c r="B85" s="98"/>
      <c r="C85" s="98"/>
      <c r="D85" s="98"/>
      <c r="E85" s="98"/>
      <c r="F85" s="98"/>
      <c r="G85" s="98"/>
      <c r="H85" s="104"/>
      <c r="I85" s="111">
        <v>2000</v>
      </c>
      <c r="J85" s="106" t="s">
        <v>396</v>
      </c>
      <c r="K85" s="62">
        <f t="shared" si="8"/>
        <v>13.84</v>
      </c>
      <c r="L85" s="62">
        <f t="shared" si="9"/>
        <v>14.34</v>
      </c>
      <c r="M85" s="63" t="s">
        <v>41</v>
      </c>
      <c r="N85" s="57">
        <f t="shared" si="10"/>
        <v>0.03731</v>
      </c>
      <c r="O85" s="108"/>
    </row>
    <row r="86" s="2" customFormat="1" customHeight="1" spans="1:15">
      <c r="A86" s="98"/>
      <c r="B86" s="98"/>
      <c r="C86" s="98"/>
      <c r="D86" s="98"/>
      <c r="E86" s="98"/>
      <c r="F86" s="98"/>
      <c r="G86" s="98"/>
      <c r="H86" s="104"/>
      <c r="I86" s="111">
        <v>2000</v>
      </c>
      <c r="J86" s="106" t="s">
        <v>397</v>
      </c>
      <c r="K86" s="62">
        <f t="shared" si="8"/>
        <v>13.84</v>
      </c>
      <c r="L86" s="62">
        <f t="shared" si="9"/>
        <v>14.34</v>
      </c>
      <c r="M86" s="63" t="s">
        <v>41</v>
      </c>
      <c r="N86" s="57">
        <f t="shared" si="10"/>
        <v>0.03731</v>
      </c>
      <c r="O86" s="108"/>
    </row>
    <row r="87" s="2" customFormat="1" customHeight="1" spans="1:15">
      <c r="A87" s="98"/>
      <c r="B87" s="98"/>
      <c r="C87" s="98"/>
      <c r="D87" s="98"/>
      <c r="E87" s="98"/>
      <c r="F87" s="98"/>
      <c r="G87" s="98"/>
      <c r="H87" s="104"/>
      <c r="I87" s="111">
        <v>2000</v>
      </c>
      <c r="J87" s="106" t="s">
        <v>398</v>
      </c>
      <c r="K87" s="62">
        <f t="shared" si="8"/>
        <v>13.84</v>
      </c>
      <c r="L87" s="62">
        <f t="shared" si="9"/>
        <v>14.34</v>
      </c>
      <c r="M87" s="63" t="s">
        <v>41</v>
      </c>
      <c r="N87" s="57">
        <f t="shared" si="10"/>
        <v>0.03731</v>
      </c>
      <c r="O87" s="108"/>
    </row>
    <row r="88" s="2" customFormat="1" customHeight="1" spans="1:15">
      <c r="A88" s="98"/>
      <c r="B88" s="98"/>
      <c r="C88" s="98"/>
      <c r="D88" s="98"/>
      <c r="E88" s="98"/>
      <c r="F88" s="98"/>
      <c r="G88" s="98"/>
      <c r="H88" s="104"/>
      <c r="I88" s="111">
        <v>2000</v>
      </c>
      <c r="J88" s="106" t="s">
        <v>399</v>
      </c>
      <c r="K88" s="62">
        <f t="shared" si="8"/>
        <v>13.84</v>
      </c>
      <c r="L88" s="62">
        <f t="shared" si="9"/>
        <v>14.34</v>
      </c>
      <c r="M88" s="63" t="s">
        <v>41</v>
      </c>
      <c r="N88" s="57">
        <f t="shared" si="10"/>
        <v>0.03731</v>
      </c>
      <c r="O88" s="108"/>
    </row>
    <row r="89" s="2" customFormat="1" customHeight="1" spans="1:15">
      <c r="A89" s="98"/>
      <c r="B89" s="98"/>
      <c r="C89" s="98"/>
      <c r="D89" s="98"/>
      <c r="E89" s="98"/>
      <c r="F89" s="98"/>
      <c r="G89" s="98"/>
      <c r="H89" s="104"/>
      <c r="I89" s="111">
        <v>2000</v>
      </c>
      <c r="J89" s="106" t="s">
        <v>400</v>
      </c>
      <c r="K89" s="62">
        <f t="shared" si="8"/>
        <v>13.84</v>
      </c>
      <c r="L89" s="62">
        <f t="shared" si="9"/>
        <v>14.34</v>
      </c>
      <c r="M89" s="63" t="s">
        <v>41</v>
      </c>
      <c r="N89" s="57">
        <f t="shared" si="10"/>
        <v>0.03731</v>
      </c>
      <c r="O89" s="110"/>
    </row>
    <row r="90" s="2" customFormat="1" customHeight="1" spans="1:15">
      <c r="A90" s="98"/>
      <c r="B90" s="98"/>
      <c r="C90" s="98"/>
      <c r="D90" s="98"/>
      <c r="E90" s="98"/>
      <c r="F90" s="98"/>
      <c r="G90" s="98"/>
      <c r="H90" s="104"/>
      <c r="I90" s="111">
        <v>2000</v>
      </c>
      <c r="J90" s="106" t="s">
        <v>401</v>
      </c>
      <c r="K90" s="62">
        <f t="shared" si="8"/>
        <v>13.84</v>
      </c>
      <c r="L90" s="62">
        <f t="shared" si="9"/>
        <v>14.34</v>
      </c>
      <c r="M90" s="63" t="s">
        <v>41</v>
      </c>
      <c r="N90" s="57">
        <f t="shared" si="10"/>
        <v>0.03731</v>
      </c>
      <c r="O90" s="107" t="s">
        <v>402</v>
      </c>
    </row>
    <row r="91" s="2" customFormat="1" customHeight="1" spans="1:15">
      <c r="A91" s="98"/>
      <c r="B91" s="98"/>
      <c r="C91" s="98"/>
      <c r="D91" s="98"/>
      <c r="E91" s="98"/>
      <c r="F91" s="98"/>
      <c r="G91" s="98"/>
      <c r="H91" s="104"/>
      <c r="I91" s="111">
        <v>2000</v>
      </c>
      <c r="J91" s="106" t="s">
        <v>403</v>
      </c>
      <c r="K91" s="62">
        <f t="shared" si="8"/>
        <v>13.84</v>
      </c>
      <c r="L91" s="62">
        <f t="shared" si="9"/>
        <v>14.34</v>
      </c>
      <c r="M91" s="63" t="s">
        <v>41</v>
      </c>
      <c r="N91" s="57">
        <f t="shared" si="10"/>
        <v>0.03731</v>
      </c>
      <c r="O91" s="108"/>
    </row>
    <row r="92" s="2" customFormat="1" customHeight="1" spans="1:15">
      <c r="A92" s="98"/>
      <c r="B92" s="98"/>
      <c r="C92" s="98"/>
      <c r="D92" s="98"/>
      <c r="E92" s="98"/>
      <c r="F92" s="98"/>
      <c r="G92" s="98"/>
      <c r="H92" s="104"/>
      <c r="I92" s="111">
        <v>2000</v>
      </c>
      <c r="J92" s="106" t="s">
        <v>404</v>
      </c>
      <c r="K92" s="62">
        <f t="shared" si="8"/>
        <v>13.84</v>
      </c>
      <c r="L92" s="62">
        <f t="shared" si="9"/>
        <v>14.34</v>
      </c>
      <c r="M92" s="63" t="s">
        <v>41</v>
      </c>
      <c r="N92" s="57">
        <f t="shared" si="10"/>
        <v>0.03731</v>
      </c>
      <c r="O92" s="108"/>
    </row>
    <row r="93" s="2" customFormat="1" customHeight="1" spans="1:15">
      <c r="A93" s="98"/>
      <c r="B93" s="98"/>
      <c r="C93" s="98"/>
      <c r="D93" s="98"/>
      <c r="E93" s="98"/>
      <c r="F93" s="98"/>
      <c r="G93" s="98"/>
      <c r="H93" s="104"/>
      <c r="I93" s="111">
        <v>2000</v>
      </c>
      <c r="J93" s="106" t="s">
        <v>405</v>
      </c>
      <c r="K93" s="62">
        <f t="shared" si="8"/>
        <v>13.84</v>
      </c>
      <c r="L93" s="62">
        <f t="shared" si="9"/>
        <v>14.34</v>
      </c>
      <c r="M93" s="63" t="s">
        <v>41</v>
      </c>
      <c r="N93" s="57">
        <f t="shared" si="10"/>
        <v>0.03731</v>
      </c>
      <c r="O93" s="108"/>
    </row>
    <row r="94" s="2" customFormat="1" customHeight="1" spans="1:15">
      <c r="A94" s="98"/>
      <c r="B94" s="98"/>
      <c r="C94" s="98"/>
      <c r="D94" s="98"/>
      <c r="E94" s="98"/>
      <c r="F94" s="98"/>
      <c r="G94" s="98"/>
      <c r="H94" s="104"/>
      <c r="I94" s="111">
        <v>2000</v>
      </c>
      <c r="J94" s="106" t="s">
        <v>406</v>
      </c>
      <c r="K94" s="62">
        <f t="shared" si="8"/>
        <v>13.84</v>
      </c>
      <c r="L94" s="62">
        <f t="shared" si="9"/>
        <v>14.34</v>
      </c>
      <c r="M94" s="63" t="s">
        <v>41</v>
      </c>
      <c r="N94" s="57">
        <f t="shared" si="10"/>
        <v>0.03731</v>
      </c>
      <c r="O94" s="108"/>
    </row>
    <row r="95" s="2" customFormat="1" customHeight="1" spans="1:15">
      <c r="A95" s="98"/>
      <c r="B95" s="98"/>
      <c r="C95" s="98"/>
      <c r="D95" s="98"/>
      <c r="E95" s="98"/>
      <c r="F95" s="98"/>
      <c r="G95" s="98"/>
      <c r="H95" s="104"/>
      <c r="I95" s="111">
        <v>2000</v>
      </c>
      <c r="J95" s="106" t="s">
        <v>407</v>
      </c>
      <c r="K95" s="62">
        <f t="shared" si="8"/>
        <v>13.84</v>
      </c>
      <c r="L95" s="62">
        <f t="shared" si="9"/>
        <v>14.34</v>
      </c>
      <c r="M95" s="63" t="s">
        <v>41</v>
      </c>
      <c r="N95" s="57">
        <f t="shared" si="10"/>
        <v>0.03731</v>
      </c>
      <c r="O95" s="108"/>
    </row>
    <row r="96" s="2" customFormat="1" customHeight="1" spans="1:15">
      <c r="A96" s="98"/>
      <c r="B96" s="98"/>
      <c r="C96" s="98"/>
      <c r="D96" s="98"/>
      <c r="E96" s="98"/>
      <c r="F96" s="98"/>
      <c r="G96" s="98"/>
      <c r="H96" s="104"/>
      <c r="I96" s="111">
        <v>2000</v>
      </c>
      <c r="J96" s="106" t="s">
        <v>408</v>
      </c>
      <c r="K96" s="62">
        <f t="shared" si="8"/>
        <v>13.84</v>
      </c>
      <c r="L96" s="62">
        <f t="shared" si="9"/>
        <v>14.34</v>
      </c>
      <c r="M96" s="63" t="s">
        <v>41</v>
      </c>
      <c r="N96" s="57">
        <f t="shared" si="10"/>
        <v>0.03731</v>
      </c>
      <c r="O96" s="108"/>
    </row>
    <row r="97" s="2" customFormat="1" customHeight="1" spans="1:15">
      <c r="A97" s="98"/>
      <c r="B97" s="98"/>
      <c r="C97" s="98"/>
      <c r="D97" s="98"/>
      <c r="E97" s="98"/>
      <c r="F97" s="98"/>
      <c r="G97" s="98"/>
      <c r="H97" s="104"/>
      <c r="I97" s="111">
        <v>2075</v>
      </c>
      <c r="J97" s="106" t="s">
        <v>409</v>
      </c>
      <c r="K97" s="62">
        <f t="shared" si="8"/>
        <v>14.359</v>
      </c>
      <c r="L97" s="62">
        <f t="shared" si="9"/>
        <v>14.859</v>
      </c>
      <c r="M97" s="63" t="s">
        <v>41</v>
      </c>
      <c r="N97" s="57">
        <f t="shared" si="10"/>
        <v>0.03731</v>
      </c>
      <c r="O97" s="108"/>
    </row>
    <row r="98" s="2" customFormat="1" customHeight="1" spans="1:15">
      <c r="A98" s="98"/>
      <c r="B98" s="98"/>
      <c r="C98" s="98"/>
      <c r="D98" s="98"/>
      <c r="E98" s="98"/>
      <c r="F98" s="98"/>
      <c r="G98" s="98"/>
      <c r="H98" s="104">
        <v>150</v>
      </c>
      <c r="I98" s="111">
        <v>2075</v>
      </c>
      <c r="J98" s="106" t="s">
        <v>410</v>
      </c>
      <c r="K98" s="62">
        <f t="shared" si="8"/>
        <v>14.359</v>
      </c>
      <c r="L98" s="62">
        <f t="shared" si="9"/>
        <v>14.859</v>
      </c>
      <c r="M98" s="63" t="s">
        <v>41</v>
      </c>
      <c r="N98" s="57">
        <f t="shared" si="10"/>
        <v>0.03731</v>
      </c>
      <c r="O98" s="108"/>
    </row>
    <row r="99" s="2" customFormat="1" customHeight="1" spans="1:15">
      <c r="A99" s="98" t="s">
        <v>202</v>
      </c>
      <c r="B99" s="98" t="s">
        <v>382</v>
      </c>
      <c r="C99" s="98" t="s">
        <v>210</v>
      </c>
      <c r="D99" s="98" t="s">
        <v>37</v>
      </c>
      <c r="E99" s="98" t="s">
        <v>383</v>
      </c>
      <c r="F99" s="98" t="s">
        <v>42</v>
      </c>
      <c r="G99" s="98">
        <v>60900</v>
      </c>
      <c r="H99" s="104"/>
      <c r="I99" s="111">
        <v>2000</v>
      </c>
      <c r="J99" s="106" t="s">
        <v>411</v>
      </c>
      <c r="K99" s="62">
        <f t="shared" si="8"/>
        <v>13.84</v>
      </c>
      <c r="L99" s="62">
        <f t="shared" si="9"/>
        <v>14.34</v>
      </c>
      <c r="M99" s="63" t="s">
        <v>41</v>
      </c>
      <c r="N99" s="57">
        <f t="shared" ref="N99:N162" si="11">0.7*0.26*0.205</f>
        <v>0.03731</v>
      </c>
      <c r="O99" s="108"/>
    </row>
    <row r="100" s="2" customFormat="1" customHeight="1" spans="1:15">
      <c r="A100" s="98"/>
      <c r="B100" s="98"/>
      <c r="C100" s="98"/>
      <c r="D100" s="98"/>
      <c r="E100" s="98"/>
      <c r="F100" s="98"/>
      <c r="G100" s="98"/>
      <c r="H100" s="104"/>
      <c r="I100" s="111">
        <v>2000</v>
      </c>
      <c r="J100" s="106" t="s">
        <v>412</v>
      </c>
      <c r="K100" s="62">
        <f t="shared" si="8"/>
        <v>13.84</v>
      </c>
      <c r="L100" s="62">
        <f t="shared" si="9"/>
        <v>14.34</v>
      </c>
      <c r="M100" s="63" t="s">
        <v>41</v>
      </c>
      <c r="N100" s="57">
        <f t="shared" si="11"/>
        <v>0.03731</v>
      </c>
      <c r="O100" s="108"/>
    </row>
    <row r="101" s="2" customFormat="1" customHeight="1" spans="1:15">
      <c r="A101" s="98"/>
      <c r="B101" s="98"/>
      <c r="C101" s="98"/>
      <c r="D101" s="98"/>
      <c r="E101" s="98"/>
      <c r="F101" s="98"/>
      <c r="G101" s="98"/>
      <c r="H101" s="104"/>
      <c r="I101" s="111">
        <v>2000</v>
      </c>
      <c r="J101" s="106" t="s">
        <v>413</v>
      </c>
      <c r="K101" s="62">
        <f t="shared" si="8"/>
        <v>13.84</v>
      </c>
      <c r="L101" s="62">
        <f t="shared" si="9"/>
        <v>14.34</v>
      </c>
      <c r="M101" s="63" t="s">
        <v>41</v>
      </c>
      <c r="N101" s="57">
        <f t="shared" si="11"/>
        <v>0.03731</v>
      </c>
      <c r="O101" s="108"/>
    </row>
    <row r="102" s="2" customFormat="1" customHeight="1" spans="1:15">
      <c r="A102" s="98"/>
      <c r="B102" s="98"/>
      <c r="C102" s="98"/>
      <c r="D102" s="98"/>
      <c r="E102" s="98"/>
      <c r="F102" s="98"/>
      <c r="G102" s="98"/>
      <c r="H102" s="104"/>
      <c r="I102" s="111">
        <v>2000</v>
      </c>
      <c r="J102" s="106" t="s">
        <v>414</v>
      </c>
      <c r="K102" s="62">
        <f t="shared" si="8"/>
        <v>13.84</v>
      </c>
      <c r="L102" s="62">
        <f t="shared" si="9"/>
        <v>14.34</v>
      </c>
      <c r="M102" s="63" t="s">
        <v>41</v>
      </c>
      <c r="N102" s="57">
        <f t="shared" si="11"/>
        <v>0.03731</v>
      </c>
      <c r="O102" s="108"/>
    </row>
    <row r="103" s="2" customFormat="1" customHeight="1" spans="1:15">
      <c r="A103" s="98"/>
      <c r="B103" s="98"/>
      <c r="C103" s="98"/>
      <c r="D103" s="98"/>
      <c r="E103" s="98"/>
      <c r="F103" s="98"/>
      <c r="G103" s="98"/>
      <c r="H103" s="104"/>
      <c r="I103" s="111">
        <v>2000</v>
      </c>
      <c r="J103" s="106" t="s">
        <v>415</v>
      </c>
      <c r="K103" s="62">
        <f t="shared" si="8"/>
        <v>13.84</v>
      </c>
      <c r="L103" s="62">
        <f t="shared" si="9"/>
        <v>14.34</v>
      </c>
      <c r="M103" s="63" t="s">
        <v>41</v>
      </c>
      <c r="N103" s="57">
        <f t="shared" si="11"/>
        <v>0.03731</v>
      </c>
      <c r="O103" s="108"/>
    </row>
    <row r="104" s="2" customFormat="1" customHeight="1" spans="1:15">
      <c r="A104" s="98"/>
      <c r="B104" s="98"/>
      <c r="C104" s="98"/>
      <c r="D104" s="98"/>
      <c r="E104" s="98"/>
      <c r="F104" s="98"/>
      <c r="G104" s="98"/>
      <c r="H104" s="104"/>
      <c r="I104" s="111">
        <v>2000</v>
      </c>
      <c r="J104" s="106" t="s">
        <v>416</v>
      </c>
      <c r="K104" s="62">
        <f t="shared" ref="K104:K135" si="12">I104*0.00692</f>
        <v>13.84</v>
      </c>
      <c r="L104" s="62">
        <f t="shared" ref="L104:L135" si="13">K104+0.5</f>
        <v>14.34</v>
      </c>
      <c r="M104" s="63" t="s">
        <v>41</v>
      </c>
      <c r="N104" s="57">
        <f t="shared" si="11"/>
        <v>0.03731</v>
      </c>
      <c r="O104" s="108"/>
    </row>
    <row r="105" s="2" customFormat="1" customHeight="1" spans="1:15">
      <c r="A105" s="98"/>
      <c r="B105" s="98"/>
      <c r="C105" s="98"/>
      <c r="D105" s="98"/>
      <c r="E105" s="98"/>
      <c r="F105" s="98"/>
      <c r="G105" s="98"/>
      <c r="H105" s="104"/>
      <c r="I105" s="111">
        <v>2000</v>
      </c>
      <c r="J105" s="106" t="s">
        <v>417</v>
      </c>
      <c r="K105" s="62">
        <f t="shared" si="12"/>
        <v>13.84</v>
      </c>
      <c r="L105" s="62">
        <f t="shared" si="13"/>
        <v>14.34</v>
      </c>
      <c r="M105" s="63" t="s">
        <v>41</v>
      </c>
      <c r="N105" s="57">
        <f t="shared" si="11"/>
        <v>0.03731</v>
      </c>
      <c r="O105" s="108"/>
    </row>
    <row r="106" s="2" customFormat="1" customHeight="1" spans="1:15">
      <c r="A106" s="98"/>
      <c r="B106" s="98"/>
      <c r="C106" s="98"/>
      <c r="D106" s="98"/>
      <c r="E106" s="98"/>
      <c r="F106" s="98"/>
      <c r="G106" s="98"/>
      <c r="H106" s="104"/>
      <c r="I106" s="111">
        <v>2000</v>
      </c>
      <c r="J106" s="106" t="s">
        <v>418</v>
      </c>
      <c r="K106" s="62">
        <f t="shared" si="12"/>
        <v>13.84</v>
      </c>
      <c r="L106" s="62">
        <f t="shared" si="13"/>
        <v>14.34</v>
      </c>
      <c r="M106" s="63" t="s">
        <v>41</v>
      </c>
      <c r="N106" s="57">
        <f t="shared" si="11"/>
        <v>0.03731</v>
      </c>
      <c r="O106" s="108"/>
    </row>
    <row r="107" s="2" customFormat="1" customHeight="1" spans="1:15">
      <c r="A107" s="98"/>
      <c r="B107" s="98"/>
      <c r="C107" s="98"/>
      <c r="D107" s="98"/>
      <c r="E107" s="98"/>
      <c r="F107" s="98"/>
      <c r="G107" s="98"/>
      <c r="H107" s="104"/>
      <c r="I107" s="111">
        <v>2000</v>
      </c>
      <c r="J107" s="106" t="s">
        <v>419</v>
      </c>
      <c r="K107" s="62">
        <f t="shared" si="12"/>
        <v>13.84</v>
      </c>
      <c r="L107" s="62">
        <f t="shared" si="13"/>
        <v>14.34</v>
      </c>
      <c r="M107" s="63" t="s">
        <v>41</v>
      </c>
      <c r="N107" s="57">
        <f t="shared" si="11"/>
        <v>0.03731</v>
      </c>
      <c r="O107" s="108"/>
    </row>
    <row r="108" s="2" customFormat="1" customHeight="1" spans="1:15">
      <c r="A108" s="98"/>
      <c r="B108" s="98"/>
      <c r="C108" s="98"/>
      <c r="D108" s="98"/>
      <c r="E108" s="98"/>
      <c r="F108" s="98"/>
      <c r="G108" s="98"/>
      <c r="H108" s="104"/>
      <c r="I108" s="111">
        <v>2000</v>
      </c>
      <c r="J108" s="106" t="s">
        <v>420</v>
      </c>
      <c r="K108" s="62">
        <f t="shared" si="12"/>
        <v>13.84</v>
      </c>
      <c r="L108" s="62">
        <f t="shared" si="13"/>
        <v>14.34</v>
      </c>
      <c r="M108" s="63" t="s">
        <v>41</v>
      </c>
      <c r="N108" s="57">
        <f t="shared" si="11"/>
        <v>0.03731</v>
      </c>
      <c r="O108" s="108"/>
    </row>
    <row r="109" s="2" customFormat="1" customHeight="1" spans="1:15">
      <c r="A109" s="98"/>
      <c r="B109" s="98"/>
      <c r="C109" s="98"/>
      <c r="D109" s="98"/>
      <c r="E109" s="98"/>
      <c r="F109" s="98"/>
      <c r="G109" s="98"/>
      <c r="H109" s="104"/>
      <c r="I109" s="111">
        <v>2000</v>
      </c>
      <c r="J109" s="106" t="s">
        <v>421</v>
      </c>
      <c r="K109" s="62">
        <f t="shared" si="12"/>
        <v>13.84</v>
      </c>
      <c r="L109" s="62">
        <f t="shared" si="13"/>
        <v>14.34</v>
      </c>
      <c r="M109" s="63" t="s">
        <v>41</v>
      </c>
      <c r="N109" s="57">
        <f t="shared" si="11"/>
        <v>0.03731</v>
      </c>
      <c r="O109" s="108"/>
    </row>
    <row r="110" s="2" customFormat="1" customHeight="1" spans="1:15">
      <c r="A110" s="98"/>
      <c r="B110" s="98"/>
      <c r="C110" s="98"/>
      <c r="D110" s="98"/>
      <c r="E110" s="98"/>
      <c r="F110" s="98"/>
      <c r="G110" s="98"/>
      <c r="H110" s="104"/>
      <c r="I110" s="111">
        <v>2000</v>
      </c>
      <c r="J110" s="106" t="s">
        <v>422</v>
      </c>
      <c r="K110" s="62">
        <f t="shared" si="12"/>
        <v>13.84</v>
      </c>
      <c r="L110" s="62">
        <f t="shared" si="13"/>
        <v>14.34</v>
      </c>
      <c r="M110" s="63" t="s">
        <v>41</v>
      </c>
      <c r="N110" s="57">
        <f t="shared" si="11"/>
        <v>0.03731</v>
      </c>
      <c r="O110" s="108"/>
    </row>
    <row r="111" s="2" customFormat="1" customHeight="1" spans="1:15">
      <c r="A111" s="98"/>
      <c r="B111" s="98"/>
      <c r="C111" s="98"/>
      <c r="D111" s="98"/>
      <c r="E111" s="98"/>
      <c r="F111" s="98"/>
      <c r="G111" s="98"/>
      <c r="H111" s="104"/>
      <c r="I111" s="111">
        <v>2000</v>
      </c>
      <c r="J111" s="106" t="s">
        <v>423</v>
      </c>
      <c r="K111" s="62">
        <f t="shared" si="12"/>
        <v>13.84</v>
      </c>
      <c r="L111" s="62">
        <f t="shared" si="13"/>
        <v>14.34</v>
      </c>
      <c r="M111" s="63" t="s">
        <v>41</v>
      </c>
      <c r="N111" s="57">
        <f t="shared" si="11"/>
        <v>0.03731</v>
      </c>
      <c r="O111" s="108"/>
    </row>
    <row r="112" s="2" customFormat="1" customHeight="1" spans="1:15">
      <c r="A112" s="98"/>
      <c r="B112" s="98"/>
      <c r="C112" s="98"/>
      <c r="D112" s="98"/>
      <c r="E112" s="98"/>
      <c r="F112" s="98"/>
      <c r="G112" s="98"/>
      <c r="H112" s="104"/>
      <c r="I112" s="111">
        <v>2000</v>
      </c>
      <c r="J112" s="106" t="s">
        <v>424</v>
      </c>
      <c r="K112" s="62">
        <f t="shared" si="12"/>
        <v>13.84</v>
      </c>
      <c r="L112" s="62">
        <f t="shared" si="13"/>
        <v>14.34</v>
      </c>
      <c r="M112" s="63" t="s">
        <v>41</v>
      </c>
      <c r="N112" s="57">
        <f t="shared" si="11"/>
        <v>0.03731</v>
      </c>
      <c r="O112" s="108"/>
    </row>
    <row r="113" s="2" customFormat="1" customHeight="1" spans="1:15">
      <c r="A113" s="98"/>
      <c r="B113" s="98"/>
      <c r="C113" s="98"/>
      <c r="D113" s="98"/>
      <c r="E113" s="98"/>
      <c r="F113" s="98"/>
      <c r="G113" s="98"/>
      <c r="H113" s="104"/>
      <c r="I113" s="111">
        <v>2000</v>
      </c>
      <c r="J113" s="106" t="s">
        <v>425</v>
      </c>
      <c r="K113" s="62">
        <f t="shared" si="12"/>
        <v>13.84</v>
      </c>
      <c r="L113" s="62">
        <f t="shared" si="13"/>
        <v>14.34</v>
      </c>
      <c r="M113" s="63" t="s">
        <v>41</v>
      </c>
      <c r="N113" s="57">
        <f t="shared" si="11"/>
        <v>0.03731</v>
      </c>
      <c r="O113" s="108"/>
    </row>
    <row r="114" s="2" customFormat="1" customHeight="1" spans="1:15">
      <c r="A114" s="98"/>
      <c r="B114" s="98"/>
      <c r="C114" s="98"/>
      <c r="D114" s="98"/>
      <c r="E114" s="98"/>
      <c r="F114" s="98"/>
      <c r="G114" s="98"/>
      <c r="H114" s="104"/>
      <c r="I114" s="111">
        <v>2000</v>
      </c>
      <c r="J114" s="106" t="s">
        <v>426</v>
      </c>
      <c r="K114" s="62">
        <f t="shared" si="12"/>
        <v>13.84</v>
      </c>
      <c r="L114" s="62">
        <f t="shared" si="13"/>
        <v>14.34</v>
      </c>
      <c r="M114" s="63" t="s">
        <v>41</v>
      </c>
      <c r="N114" s="57">
        <f t="shared" si="11"/>
        <v>0.03731</v>
      </c>
      <c r="O114" s="108"/>
    </row>
    <row r="115" s="2" customFormat="1" customHeight="1" spans="1:15">
      <c r="A115" s="98"/>
      <c r="B115" s="98"/>
      <c r="C115" s="98"/>
      <c r="D115" s="98"/>
      <c r="E115" s="98"/>
      <c r="F115" s="98"/>
      <c r="G115" s="98"/>
      <c r="H115" s="104"/>
      <c r="I115" s="111">
        <v>2000</v>
      </c>
      <c r="J115" s="106" t="s">
        <v>427</v>
      </c>
      <c r="K115" s="62">
        <f t="shared" si="12"/>
        <v>13.84</v>
      </c>
      <c r="L115" s="62">
        <f t="shared" si="13"/>
        <v>14.34</v>
      </c>
      <c r="M115" s="63" t="s">
        <v>41</v>
      </c>
      <c r="N115" s="57">
        <f t="shared" si="11"/>
        <v>0.03731</v>
      </c>
      <c r="O115" s="110"/>
    </row>
    <row r="116" s="2" customFormat="1" customHeight="1" spans="1:15">
      <c r="A116" s="98"/>
      <c r="B116" s="98"/>
      <c r="C116" s="98"/>
      <c r="D116" s="98"/>
      <c r="E116" s="98"/>
      <c r="F116" s="98"/>
      <c r="G116" s="98"/>
      <c r="H116" s="104"/>
      <c r="I116" s="111">
        <v>2000</v>
      </c>
      <c r="J116" s="106" t="s">
        <v>428</v>
      </c>
      <c r="K116" s="62">
        <f t="shared" si="12"/>
        <v>13.84</v>
      </c>
      <c r="L116" s="62">
        <f t="shared" si="13"/>
        <v>14.34</v>
      </c>
      <c r="M116" s="63" t="s">
        <v>41</v>
      </c>
      <c r="N116" s="57">
        <f t="shared" si="11"/>
        <v>0.03731</v>
      </c>
      <c r="O116" s="107" t="s">
        <v>429</v>
      </c>
    </row>
    <row r="117" s="2" customFormat="1" customHeight="1" spans="1:15">
      <c r="A117" s="98"/>
      <c r="B117" s="98"/>
      <c r="C117" s="98"/>
      <c r="D117" s="98"/>
      <c r="E117" s="98"/>
      <c r="F117" s="98"/>
      <c r="G117" s="98"/>
      <c r="H117" s="104"/>
      <c r="I117" s="111">
        <v>2000</v>
      </c>
      <c r="J117" s="106" t="s">
        <v>430</v>
      </c>
      <c r="K117" s="62">
        <f t="shared" si="12"/>
        <v>13.84</v>
      </c>
      <c r="L117" s="62">
        <f t="shared" si="13"/>
        <v>14.34</v>
      </c>
      <c r="M117" s="63" t="s">
        <v>41</v>
      </c>
      <c r="N117" s="57">
        <f t="shared" si="11"/>
        <v>0.03731</v>
      </c>
      <c r="O117" s="108"/>
    </row>
    <row r="118" s="2" customFormat="1" customHeight="1" spans="1:15">
      <c r="A118" s="98"/>
      <c r="B118" s="98"/>
      <c r="C118" s="98"/>
      <c r="D118" s="98"/>
      <c r="E118" s="98"/>
      <c r="F118" s="98"/>
      <c r="G118" s="98"/>
      <c r="H118" s="104"/>
      <c r="I118" s="111">
        <v>2000</v>
      </c>
      <c r="J118" s="106" t="s">
        <v>431</v>
      </c>
      <c r="K118" s="62">
        <f t="shared" si="12"/>
        <v>13.84</v>
      </c>
      <c r="L118" s="62">
        <f t="shared" si="13"/>
        <v>14.34</v>
      </c>
      <c r="M118" s="63" t="s">
        <v>41</v>
      </c>
      <c r="N118" s="57">
        <f t="shared" si="11"/>
        <v>0.03731</v>
      </c>
      <c r="O118" s="108"/>
    </row>
    <row r="119" s="2" customFormat="1" customHeight="1" spans="1:15">
      <c r="A119" s="98"/>
      <c r="B119" s="98"/>
      <c r="C119" s="98"/>
      <c r="D119" s="98"/>
      <c r="E119" s="98"/>
      <c r="F119" s="98"/>
      <c r="G119" s="98"/>
      <c r="H119" s="104"/>
      <c r="I119" s="111">
        <v>2000</v>
      </c>
      <c r="J119" s="106" t="s">
        <v>432</v>
      </c>
      <c r="K119" s="62">
        <f t="shared" si="12"/>
        <v>13.84</v>
      </c>
      <c r="L119" s="62">
        <f t="shared" si="13"/>
        <v>14.34</v>
      </c>
      <c r="M119" s="63" t="s">
        <v>41</v>
      </c>
      <c r="N119" s="57">
        <f t="shared" si="11"/>
        <v>0.03731</v>
      </c>
      <c r="O119" s="108"/>
    </row>
    <row r="120" s="2" customFormat="1" customHeight="1" spans="1:15">
      <c r="A120" s="98"/>
      <c r="B120" s="98"/>
      <c r="C120" s="98"/>
      <c r="D120" s="98"/>
      <c r="E120" s="98"/>
      <c r="F120" s="98"/>
      <c r="G120" s="98"/>
      <c r="H120" s="104"/>
      <c r="I120" s="111">
        <v>2000</v>
      </c>
      <c r="J120" s="106" t="s">
        <v>433</v>
      </c>
      <c r="K120" s="62">
        <f t="shared" si="12"/>
        <v>13.84</v>
      </c>
      <c r="L120" s="62">
        <f t="shared" si="13"/>
        <v>14.34</v>
      </c>
      <c r="M120" s="63" t="s">
        <v>41</v>
      </c>
      <c r="N120" s="57">
        <f t="shared" si="11"/>
        <v>0.03731</v>
      </c>
      <c r="O120" s="108"/>
    </row>
    <row r="121" s="2" customFormat="1" customHeight="1" spans="1:15">
      <c r="A121" s="98"/>
      <c r="B121" s="98"/>
      <c r="C121" s="98"/>
      <c r="D121" s="98"/>
      <c r="E121" s="98"/>
      <c r="F121" s="98"/>
      <c r="G121" s="98"/>
      <c r="H121" s="104"/>
      <c r="I121" s="111">
        <v>2000</v>
      </c>
      <c r="J121" s="106" t="s">
        <v>434</v>
      </c>
      <c r="K121" s="62">
        <f t="shared" si="12"/>
        <v>13.84</v>
      </c>
      <c r="L121" s="62">
        <f t="shared" si="13"/>
        <v>14.34</v>
      </c>
      <c r="M121" s="63" t="s">
        <v>41</v>
      </c>
      <c r="N121" s="57">
        <f t="shared" si="11"/>
        <v>0.03731</v>
      </c>
      <c r="O121" s="108"/>
    </row>
    <row r="122" s="2" customFormat="1" customHeight="1" spans="1:15">
      <c r="A122" s="98"/>
      <c r="B122" s="98"/>
      <c r="C122" s="98"/>
      <c r="D122" s="98"/>
      <c r="E122" s="98"/>
      <c r="F122" s="98"/>
      <c r="G122" s="98"/>
      <c r="H122" s="104"/>
      <c r="I122" s="111">
        <v>2000</v>
      </c>
      <c r="J122" s="106" t="s">
        <v>435</v>
      </c>
      <c r="K122" s="62">
        <f t="shared" si="12"/>
        <v>13.84</v>
      </c>
      <c r="L122" s="62">
        <f t="shared" si="13"/>
        <v>14.34</v>
      </c>
      <c r="M122" s="63" t="s">
        <v>41</v>
      </c>
      <c r="N122" s="57">
        <f t="shared" si="11"/>
        <v>0.03731</v>
      </c>
      <c r="O122" s="108"/>
    </row>
    <row r="123" s="2" customFormat="1" customHeight="1" spans="1:15">
      <c r="A123" s="98"/>
      <c r="B123" s="98"/>
      <c r="C123" s="98"/>
      <c r="D123" s="98"/>
      <c r="E123" s="98"/>
      <c r="F123" s="98"/>
      <c r="G123" s="98"/>
      <c r="H123" s="104"/>
      <c r="I123" s="111">
        <v>2000</v>
      </c>
      <c r="J123" s="106" t="s">
        <v>436</v>
      </c>
      <c r="K123" s="62">
        <f t="shared" si="12"/>
        <v>13.84</v>
      </c>
      <c r="L123" s="62">
        <f t="shared" si="13"/>
        <v>14.34</v>
      </c>
      <c r="M123" s="63" t="s">
        <v>41</v>
      </c>
      <c r="N123" s="57">
        <f t="shared" si="11"/>
        <v>0.03731</v>
      </c>
      <c r="O123" s="108"/>
    </row>
    <row r="124" s="2" customFormat="1" customHeight="1" spans="1:15">
      <c r="A124" s="98"/>
      <c r="B124" s="98"/>
      <c r="C124" s="98"/>
      <c r="D124" s="98"/>
      <c r="E124" s="98"/>
      <c r="F124" s="98"/>
      <c r="G124" s="98"/>
      <c r="H124" s="104"/>
      <c r="I124" s="111">
        <v>2000</v>
      </c>
      <c r="J124" s="106" t="s">
        <v>437</v>
      </c>
      <c r="K124" s="62">
        <f t="shared" si="12"/>
        <v>13.84</v>
      </c>
      <c r="L124" s="62">
        <f t="shared" si="13"/>
        <v>14.34</v>
      </c>
      <c r="M124" s="63" t="s">
        <v>41</v>
      </c>
      <c r="N124" s="57">
        <f t="shared" si="11"/>
        <v>0.03731</v>
      </c>
      <c r="O124" s="108"/>
    </row>
    <row r="125" s="2" customFormat="1" customHeight="1" spans="1:15">
      <c r="A125" s="98"/>
      <c r="B125" s="98"/>
      <c r="C125" s="98"/>
      <c r="D125" s="98"/>
      <c r="E125" s="98"/>
      <c r="F125" s="98"/>
      <c r="G125" s="98"/>
      <c r="H125" s="104"/>
      <c r="I125" s="111">
        <v>2000</v>
      </c>
      <c r="J125" s="106" t="s">
        <v>438</v>
      </c>
      <c r="K125" s="62">
        <f t="shared" si="12"/>
        <v>13.84</v>
      </c>
      <c r="L125" s="62">
        <f t="shared" si="13"/>
        <v>14.34</v>
      </c>
      <c r="M125" s="63" t="s">
        <v>41</v>
      </c>
      <c r="N125" s="57">
        <f t="shared" si="11"/>
        <v>0.03731</v>
      </c>
      <c r="O125" s="108"/>
    </row>
    <row r="126" s="2" customFormat="1" customHeight="1" spans="1:15">
      <c r="A126" s="98"/>
      <c r="B126" s="98"/>
      <c r="C126" s="98"/>
      <c r="D126" s="98"/>
      <c r="E126" s="98"/>
      <c r="F126" s="98"/>
      <c r="G126" s="98"/>
      <c r="H126" s="104"/>
      <c r="I126" s="111">
        <v>2000</v>
      </c>
      <c r="J126" s="106" t="s">
        <v>439</v>
      </c>
      <c r="K126" s="62">
        <f t="shared" si="12"/>
        <v>13.84</v>
      </c>
      <c r="L126" s="62">
        <f t="shared" si="13"/>
        <v>14.34</v>
      </c>
      <c r="M126" s="63" t="s">
        <v>41</v>
      </c>
      <c r="N126" s="57">
        <f t="shared" si="11"/>
        <v>0.03731</v>
      </c>
      <c r="O126" s="108"/>
    </row>
    <row r="127" s="2" customFormat="1" customHeight="1" spans="1:15">
      <c r="A127" s="98"/>
      <c r="B127" s="98"/>
      <c r="C127" s="98"/>
      <c r="D127" s="98"/>
      <c r="E127" s="98"/>
      <c r="F127" s="98"/>
      <c r="G127" s="98"/>
      <c r="H127" s="104"/>
      <c r="I127" s="111">
        <v>2000</v>
      </c>
      <c r="J127" s="106" t="s">
        <v>440</v>
      </c>
      <c r="K127" s="62">
        <f t="shared" si="12"/>
        <v>13.84</v>
      </c>
      <c r="L127" s="62">
        <f t="shared" si="13"/>
        <v>14.34</v>
      </c>
      <c r="M127" s="63" t="s">
        <v>41</v>
      </c>
      <c r="N127" s="57">
        <f t="shared" si="11"/>
        <v>0.03731</v>
      </c>
      <c r="O127" s="108"/>
    </row>
    <row r="128" s="2" customFormat="1" customHeight="1" spans="1:15">
      <c r="A128" s="98"/>
      <c r="B128" s="98"/>
      <c r="C128" s="98"/>
      <c r="D128" s="98"/>
      <c r="E128" s="98"/>
      <c r="F128" s="98"/>
      <c r="G128" s="98"/>
      <c r="H128" s="104"/>
      <c r="I128" s="111">
        <v>2000</v>
      </c>
      <c r="J128" s="106" t="s">
        <v>441</v>
      </c>
      <c r="K128" s="62">
        <f t="shared" si="12"/>
        <v>13.84</v>
      </c>
      <c r="L128" s="62">
        <f t="shared" si="13"/>
        <v>14.34</v>
      </c>
      <c r="M128" s="63" t="s">
        <v>41</v>
      </c>
      <c r="N128" s="57">
        <f t="shared" si="11"/>
        <v>0.03731</v>
      </c>
      <c r="O128" s="108"/>
    </row>
    <row r="129" s="2" customFormat="1" customHeight="1" spans="1:15">
      <c r="A129" s="98"/>
      <c r="B129" s="98"/>
      <c r="C129" s="98"/>
      <c r="D129" s="98"/>
      <c r="E129" s="98"/>
      <c r="F129" s="98"/>
      <c r="G129" s="98"/>
      <c r="H129" s="104">
        <v>500</v>
      </c>
      <c r="I129" s="111">
        <v>1400</v>
      </c>
      <c r="J129" s="106" t="s">
        <v>442</v>
      </c>
      <c r="K129" s="62">
        <f t="shared" si="12"/>
        <v>9.688</v>
      </c>
      <c r="L129" s="62">
        <f t="shared" si="13"/>
        <v>10.188</v>
      </c>
      <c r="M129" s="63" t="s">
        <v>41</v>
      </c>
      <c r="N129" s="57">
        <f t="shared" si="11"/>
        <v>0.03731</v>
      </c>
      <c r="O129" s="108"/>
    </row>
    <row r="130" s="2" customFormat="1" customHeight="1" spans="1:15">
      <c r="A130" s="98" t="s">
        <v>202</v>
      </c>
      <c r="B130" s="98" t="s">
        <v>382</v>
      </c>
      <c r="C130" s="98" t="s">
        <v>210</v>
      </c>
      <c r="D130" s="98" t="s">
        <v>37</v>
      </c>
      <c r="E130" s="98" t="s">
        <v>383</v>
      </c>
      <c r="F130" s="98" t="s">
        <v>44</v>
      </c>
      <c r="G130" s="98">
        <v>57450</v>
      </c>
      <c r="H130" s="109"/>
      <c r="I130" s="111">
        <v>2000</v>
      </c>
      <c r="J130" s="106" t="s">
        <v>443</v>
      </c>
      <c r="K130" s="62">
        <f t="shared" si="12"/>
        <v>13.84</v>
      </c>
      <c r="L130" s="62">
        <f t="shared" si="13"/>
        <v>14.34</v>
      </c>
      <c r="M130" s="63" t="s">
        <v>41</v>
      </c>
      <c r="N130" s="57">
        <f t="shared" si="11"/>
        <v>0.03731</v>
      </c>
      <c r="O130" s="108"/>
    </row>
    <row r="131" s="2" customFormat="1" customHeight="1" spans="1:15">
      <c r="A131" s="98"/>
      <c r="B131" s="98"/>
      <c r="C131" s="98"/>
      <c r="D131" s="98"/>
      <c r="E131" s="98"/>
      <c r="F131" s="98"/>
      <c r="G131" s="98"/>
      <c r="H131" s="109"/>
      <c r="I131" s="111">
        <v>2000</v>
      </c>
      <c r="J131" s="106" t="s">
        <v>444</v>
      </c>
      <c r="K131" s="62">
        <f t="shared" si="12"/>
        <v>13.84</v>
      </c>
      <c r="L131" s="62">
        <f t="shared" si="13"/>
        <v>14.34</v>
      </c>
      <c r="M131" s="63" t="s">
        <v>41</v>
      </c>
      <c r="N131" s="57">
        <f t="shared" si="11"/>
        <v>0.03731</v>
      </c>
      <c r="O131" s="108"/>
    </row>
    <row r="132" s="2" customFormat="1" customHeight="1" spans="1:15">
      <c r="A132" s="98"/>
      <c r="B132" s="98"/>
      <c r="C132" s="98"/>
      <c r="D132" s="98"/>
      <c r="E132" s="98"/>
      <c r="F132" s="98"/>
      <c r="G132" s="98"/>
      <c r="H132" s="109"/>
      <c r="I132" s="111">
        <v>2000</v>
      </c>
      <c r="J132" s="106" t="s">
        <v>445</v>
      </c>
      <c r="K132" s="62">
        <f t="shared" si="12"/>
        <v>13.84</v>
      </c>
      <c r="L132" s="62">
        <f t="shared" si="13"/>
        <v>14.34</v>
      </c>
      <c r="M132" s="63" t="s">
        <v>41</v>
      </c>
      <c r="N132" s="57">
        <f t="shared" si="11"/>
        <v>0.03731</v>
      </c>
      <c r="O132" s="108"/>
    </row>
    <row r="133" s="2" customFormat="1" customHeight="1" spans="1:15">
      <c r="A133" s="98"/>
      <c r="B133" s="98"/>
      <c r="C133" s="98"/>
      <c r="D133" s="98"/>
      <c r="E133" s="98"/>
      <c r="F133" s="98"/>
      <c r="G133" s="98"/>
      <c r="H133" s="109"/>
      <c r="I133" s="111">
        <v>2000</v>
      </c>
      <c r="J133" s="106" t="s">
        <v>446</v>
      </c>
      <c r="K133" s="62">
        <f t="shared" si="12"/>
        <v>13.84</v>
      </c>
      <c r="L133" s="62">
        <f t="shared" si="13"/>
        <v>14.34</v>
      </c>
      <c r="M133" s="63" t="s">
        <v>41</v>
      </c>
      <c r="N133" s="57">
        <f t="shared" si="11"/>
        <v>0.03731</v>
      </c>
      <c r="O133" s="108"/>
    </row>
    <row r="134" s="2" customFormat="1" customHeight="1" spans="1:15">
      <c r="A134" s="98"/>
      <c r="B134" s="98"/>
      <c r="C134" s="98"/>
      <c r="D134" s="98"/>
      <c r="E134" s="98"/>
      <c r="F134" s="98"/>
      <c r="G134" s="98"/>
      <c r="H134" s="109"/>
      <c r="I134" s="111">
        <v>2000</v>
      </c>
      <c r="J134" s="106" t="s">
        <v>447</v>
      </c>
      <c r="K134" s="62">
        <f t="shared" si="12"/>
        <v>13.84</v>
      </c>
      <c r="L134" s="62">
        <f t="shared" si="13"/>
        <v>14.34</v>
      </c>
      <c r="M134" s="63" t="s">
        <v>41</v>
      </c>
      <c r="N134" s="57">
        <f t="shared" si="11"/>
        <v>0.03731</v>
      </c>
      <c r="O134" s="108"/>
    </row>
    <row r="135" s="2" customFormat="1" customHeight="1" spans="1:15">
      <c r="A135" s="98"/>
      <c r="B135" s="98"/>
      <c r="C135" s="98"/>
      <c r="D135" s="98"/>
      <c r="E135" s="98"/>
      <c r="F135" s="98"/>
      <c r="G135" s="98"/>
      <c r="H135" s="109"/>
      <c r="I135" s="111">
        <v>2000</v>
      </c>
      <c r="J135" s="106" t="s">
        <v>448</v>
      </c>
      <c r="K135" s="62">
        <f t="shared" si="12"/>
        <v>13.84</v>
      </c>
      <c r="L135" s="62">
        <f t="shared" si="13"/>
        <v>14.34</v>
      </c>
      <c r="M135" s="63" t="s">
        <v>41</v>
      </c>
      <c r="N135" s="57">
        <f t="shared" si="11"/>
        <v>0.03731</v>
      </c>
      <c r="O135" s="108"/>
    </row>
    <row r="136" s="2" customFormat="1" customHeight="1" spans="1:15">
      <c r="A136" s="98"/>
      <c r="B136" s="98"/>
      <c r="C136" s="98"/>
      <c r="D136" s="98"/>
      <c r="E136" s="98"/>
      <c r="F136" s="98"/>
      <c r="G136" s="98"/>
      <c r="H136" s="109"/>
      <c r="I136" s="111">
        <v>2000</v>
      </c>
      <c r="J136" s="106" t="s">
        <v>449</v>
      </c>
      <c r="K136" s="62">
        <f t="shared" ref="K136:K177" si="14">I136*0.00692</f>
        <v>13.84</v>
      </c>
      <c r="L136" s="62">
        <f t="shared" ref="L136:L198" si="15">K136+0.5</f>
        <v>14.34</v>
      </c>
      <c r="M136" s="63" t="s">
        <v>41</v>
      </c>
      <c r="N136" s="57">
        <f t="shared" si="11"/>
        <v>0.03731</v>
      </c>
      <c r="O136" s="108"/>
    </row>
    <row r="137" s="2" customFormat="1" customHeight="1" spans="1:15">
      <c r="A137" s="98"/>
      <c r="B137" s="98"/>
      <c r="C137" s="98"/>
      <c r="D137" s="98"/>
      <c r="E137" s="98"/>
      <c r="F137" s="98"/>
      <c r="G137" s="98"/>
      <c r="H137" s="109"/>
      <c r="I137" s="111">
        <v>2000</v>
      </c>
      <c r="J137" s="106" t="s">
        <v>450</v>
      </c>
      <c r="K137" s="62">
        <f t="shared" si="14"/>
        <v>13.84</v>
      </c>
      <c r="L137" s="62">
        <f t="shared" si="15"/>
        <v>14.34</v>
      </c>
      <c r="M137" s="63" t="s">
        <v>41</v>
      </c>
      <c r="N137" s="57">
        <f t="shared" si="11"/>
        <v>0.03731</v>
      </c>
      <c r="O137" s="108"/>
    </row>
    <row r="138" s="2" customFormat="1" customHeight="1" spans="1:15">
      <c r="A138" s="98"/>
      <c r="B138" s="98"/>
      <c r="C138" s="98"/>
      <c r="D138" s="98"/>
      <c r="E138" s="98"/>
      <c r="F138" s="98"/>
      <c r="G138" s="98"/>
      <c r="H138" s="109"/>
      <c r="I138" s="111">
        <v>2000</v>
      </c>
      <c r="J138" s="106" t="s">
        <v>451</v>
      </c>
      <c r="K138" s="62">
        <f t="shared" si="14"/>
        <v>13.84</v>
      </c>
      <c r="L138" s="62">
        <f t="shared" si="15"/>
        <v>14.34</v>
      </c>
      <c r="M138" s="63" t="s">
        <v>41</v>
      </c>
      <c r="N138" s="57">
        <f t="shared" si="11"/>
        <v>0.03731</v>
      </c>
      <c r="O138" s="108"/>
    </row>
    <row r="139" s="2" customFormat="1" customHeight="1" spans="1:15">
      <c r="A139" s="98"/>
      <c r="B139" s="98"/>
      <c r="C139" s="98"/>
      <c r="D139" s="98"/>
      <c r="E139" s="98"/>
      <c r="F139" s="98"/>
      <c r="G139" s="98"/>
      <c r="H139" s="109"/>
      <c r="I139" s="111">
        <v>2000</v>
      </c>
      <c r="J139" s="106" t="s">
        <v>452</v>
      </c>
      <c r="K139" s="62">
        <f t="shared" si="14"/>
        <v>13.84</v>
      </c>
      <c r="L139" s="62">
        <f t="shared" si="15"/>
        <v>14.34</v>
      </c>
      <c r="M139" s="63" t="s">
        <v>41</v>
      </c>
      <c r="N139" s="57">
        <f t="shared" si="11"/>
        <v>0.03731</v>
      </c>
      <c r="O139" s="108"/>
    </row>
    <row r="140" s="2" customFormat="1" customHeight="1" spans="1:15">
      <c r="A140" s="98"/>
      <c r="B140" s="98"/>
      <c r="C140" s="98"/>
      <c r="D140" s="98"/>
      <c r="E140" s="98"/>
      <c r="F140" s="98"/>
      <c r="G140" s="98"/>
      <c r="H140" s="109"/>
      <c r="I140" s="111">
        <v>2000</v>
      </c>
      <c r="J140" s="106" t="s">
        <v>453</v>
      </c>
      <c r="K140" s="62">
        <f t="shared" si="14"/>
        <v>13.84</v>
      </c>
      <c r="L140" s="62">
        <f t="shared" si="15"/>
        <v>14.34</v>
      </c>
      <c r="M140" s="63" t="s">
        <v>41</v>
      </c>
      <c r="N140" s="57">
        <f t="shared" si="11"/>
        <v>0.03731</v>
      </c>
      <c r="O140" s="108"/>
    </row>
    <row r="141" s="2" customFormat="1" customHeight="1" spans="1:15">
      <c r="A141" s="98"/>
      <c r="B141" s="98"/>
      <c r="C141" s="98"/>
      <c r="D141" s="98"/>
      <c r="E141" s="98"/>
      <c r="F141" s="98"/>
      <c r="G141" s="98"/>
      <c r="H141" s="109"/>
      <c r="I141" s="111">
        <v>2000</v>
      </c>
      <c r="J141" s="106" t="s">
        <v>454</v>
      </c>
      <c r="K141" s="62">
        <f t="shared" si="14"/>
        <v>13.84</v>
      </c>
      <c r="L141" s="62">
        <f t="shared" si="15"/>
        <v>14.34</v>
      </c>
      <c r="M141" s="63" t="s">
        <v>41</v>
      </c>
      <c r="N141" s="57">
        <f t="shared" si="11"/>
        <v>0.03731</v>
      </c>
      <c r="O141" s="110"/>
    </row>
    <row r="142" s="2" customFormat="1" customHeight="1" spans="1:15">
      <c r="A142" s="98"/>
      <c r="B142" s="98"/>
      <c r="C142" s="98"/>
      <c r="D142" s="98"/>
      <c r="E142" s="98"/>
      <c r="F142" s="98"/>
      <c r="G142" s="98"/>
      <c r="H142" s="109"/>
      <c r="I142" s="111">
        <v>2000</v>
      </c>
      <c r="J142" s="106" t="s">
        <v>455</v>
      </c>
      <c r="K142" s="62">
        <f t="shared" si="14"/>
        <v>13.84</v>
      </c>
      <c r="L142" s="62">
        <f t="shared" si="15"/>
        <v>14.34</v>
      </c>
      <c r="M142" s="63" t="s">
        <v>41</v>
      </c>
      <c r="N142" s="57">
        <f t="shared" si="11"/>
        <v>0.03731</v>
      </c>
      <c r="O142" s="107" t="s">
        <v>456</v>
      </c>
    </row>
    <row r="143" s="2" customFormat="1" customHeight="1" spans="1:15">
      <c r="A143" s="98"/>
      <c r="B143" s="98"/>
      <c r="C143" s="98"/>
      <c r="D143" s="98"/>
      <c r="E143" s="98"/>
      <c r="F143" s="98"/>
      <c r="G143" s="98"/>
      <c r="H143" s="109"/>
      <c r="I143" s="111">
        <v>2000</v>
      </c>
      <c r="J143" s="106" t="s">
        <v>457</v>
      </c>
      <c r="K143" s="62">
        <f t="shared" si="14"/>
        <v>13.84</v>
      </c>
      <c r="L143" s="62">
        <f t="shared" si="15"/>
        <v>14.34</v>
      </c>
      <c r="M143" s="63" t="s">
        <v>41</v>
      </c>
      <c r="N143" s="57">
        <f t="shared" si="11"/>
        <v>0.03731</v>
      </c>
      <c r="O143" s="108"/>
    </row>
    <row r="144" s="2" customFormat="1" customHeight="1" spans="1:15">
      <c r="A144" s="98"/>
      <c r="B144" s="98"/>
      <c r="C144" s="98"/>
      <c r="D144" s="98"/>
      <c r="E144" s="98"/>
      <c r="F144" s="98"/>
      <c r="G144" s="98"/>
      <c r="H144" s="109"/>
      <c r="I144" s="111">
        <v>2000</v>
      </c>
      <c r="J144" s="106" t="s">
        <v>458</v>
      </c>
      <c r="K144" s="62">
        <f t="shared" si="14"/>
        <v>13.84</v>
      </c>
      <c r="L144" s="62">
        <f t="shared" si="15"/>
        <v>14.34</v>
      </c>
      <c r="M144" s="63" t="s">
        <v>41</v>
      </c>
      <c r="N144" s="57">
        <f t="shared" si="11"/>
        <v>0.03731</v>
      </c>
      <c r="O144" s="108"/>
    </row>
    <row r="145" s="2" customFormat="1" customHeight="1" spans="1:15">
      <c r="A145" s="98"/>
      <c r="B145" s="98"/>
      <c r="C145" s="98"/>
      <c r="D145" s="98"/>
      <c r="E145" s="98"/>
      <c r="F145" s="98"/>
      <c r="G145" s="98"/>
      <c r="H145" s="109"/>
      <c r="I145" s="111">
        <v>2000</v>
      </c>
      <c r="J145" s="106" t="s">
        <v>459</v>
      </c>
      <c r="K145" s="62">
        <f t="shared" si="14"/>
        <v>13.84</v>
      </c>
      <c r="L145" s="62">
        <f t="shared" si="15"/>
        <v>14.34</v>
      </c>
      <c r="M145" s="63" t="s">
        <v>41</v>
      </c>
      <c r="N145" s="57">
        <f t="shared" si="11"/>
        <v>0.03731</v>
      </c>
      <c r="O145" s="108"/>
    </row>
    <row r="146" s="2" customFormat="1" customHeight="1" spans="1:15">
      <c r="A146" s="98"/>
      <c r="B146" s="98"/>
      <c r="C146" s="98"/>
      <c r="D146" s="98"/>
      <c r="E146" s="98"/>
      <c r="F146" s="98"/>
      <c r="G146" s="98"/>
      <c r="H146" s="109"/>
      <c r="I146" s="111">
        <v>2000</v>
      </c>
      <c r="J146" s="106" t="s">
        <v>460</v>
      </c>
      <c r="K146" s="62">
        <f t="shared" si="14"/>
        <v>13.84</v>
      </c>
      <c r="L146" s="62">
        <f t="shared" si="15"/>
        <v>14.34</v>
      </c>
      <c r="M146" s="63" t="s">
        <v>41</v>
      </c>
      <c r="N146" s="57">
        <f t="shared" si="11"/>
        <v>0.03731</v>
      </c>
      <c r="O146" s="108"/>
    </row>
    <row r="147" s="2" customFormat="1" customHeight="1" spans="1:15">
      <c r="A147" s="98"/>
      <c r="B147" s="98"/>
      <c r="C147" s="98"/>
      <c r="D147" s="98"/>
      <c r="E147" s="98"/>
      <c r="F147" s="98"/>
      <c r="G147" s="98"/>
      <c r="H147" s="109"/>
      <c r="I147" s="111">
        <v>2000</v>
      </c>
      <c r="J147" s="106" t="s">
        <v>461</v>
      </c>
      <c r="K147" s="62">
        <f t="shared" si="14"/>
        <v>13.84</v>
      </c>
      <c r="L147" s="62">
        <f t="shared" si="15"/>
        <v>14.34</v>
      </c>
      <c r="M147" s="63" t="s">
        <v>41</v>
      </c>
      <c r="N147" s="57">
        <f t="shared" si="11"/>
        <v>0.03731</v>
      </c>
      <c r="O147" s="108"/>
    </row>
    <row r="148" s="2" customFormat="1" customHeight="1" spans="1:15">
      <c r="A148" s="98"/>
      <c r="B148" s="98"/>
      <c r="C148" s="98"/>
      <c r="D148" s="98"/>
      <c r="E148" s="98"/>
      <c r="F148" s="98"/>
      <c r="G148" s="98"/>
      <c r="H148" s="109"/>
      <c r="I148" s="111">
        <v>2000</v>
      </c>
      <c r="J148" s="106" t="s">
        <v>462</v>
      </c>
      <c r="K148" s="62">
        <f t="shared" si="14"/>
        <v>13.84</v>
      </c>
      <c r="L148" s="62">
        <f t="shared" si="15"/>
        <v>14.34</v>
      </c>
      <c r="M148" s="63" t="s">
        <v>41</v>
      </c>
      <c r="N148" s="57">
        <f t="shared" si="11"/>
        <v>0.03731</v>
      </c>
      <c r="O148" s="108"/>
    </row>
    <row r="149" s="2" customFormat="1" customHeight="1" spans="1:15">
      <c r="A149" s="98"/>
      <c r="B149" s="98"/>
      <c r="C149" s="98"/>
      <c r="D149" s="98"/>
      <c r="E149" s="98"/>
      <c r="F149" s="98"/>
      <c r="G149" s="98"/>
      <c r="H149" s="109"/>
      <c r="I149" s="111">
        <v>2000</v>
      </c>
      <c r="J149" s="106" t="s">
        <v>463</v>
      </c>
      <c r="K149" s="62">
        <f t="shared" si="14"/>
        <v>13.84</v>
      </c>
      <c r="L149" s="62">
        <f t="shared" si="15"/>
        <v>14.34</v>
      </c>
      <c r="M149" s="63" t="s">
        <v>41</v>
      </c>
      <c r="N149" s="57">
        <f t="shared" si="11"/>
        <v>0.03731</v>
      </c>
      <c r="O149" s="108"/>
    </row>
    <row r="150" s="2" customFormat="1" customHeight="1" spans="1:15">
      <c r="A150" s="98"/>
      <c r="B150" s="98"/>
      <c r="C150" s="98"/>
      <c r="D150" s="98"/>
      <c r="E150" s="98"/>
      <c r="F150" s="98"/>
      <c r="G150" s="98"/>
      <c r="H150" s="109"/>
      <c r="I150" s="111">
        <v>2000</v>
      </c>
      <c r="J150" s="106" t="s">
        <v>464</v>
      </c>
      <c r="K150" s="62">
        <f t="shared" si="14"/>
        <v>13.84</v>
      </c>
      <c r="L150" s="62">
        <f t="shared" si="15"/>
        <v>14.34</v>
      </c>
      <c r="M150" s="63" t="s">
        <v>41</v>
      </c>
      <c r="N150" s="57">
        <f t="shared" si="11"/>
        <v>0.03731</v>
      </c>
      <c r="O150" s="108"/>
    </row>
    <row r="151" s="2" customFormat="1" customHeight="1" spans="1:15">
      <c r="A151" s="98"/>
      <c r="B151" s="98"/>
      <c r="C151" s="98"/>
      <c r="D151" s="98"/>
      <c r="E151" s="98"/>
      <c r="F151" s="98"/>
      <c r="G151" s="98"/>
      <c r="H151" s="109"/>
      <c r="I151" s="111">
        <v>2000</v>
      </c>
      <c r="J151" s="106" t="s">
        <v>465</v>
      </c>
      <c r="K151" s="62">
        <f t="shared" si="14"/>
        <v>13.84</v>
      </c>
      <c r="L151" s="62">
        <f t="shared" si="15"/>
        <v>14.34</v>
      </c>
      <c r="M151" s="63" t="s">
        <v>41</v>
      </c>
      <c r="N151" s="57">
        <f t="shared" si="11"/>
        <v>0.03731</v>
      </c>
      <c r="O151" s="108"/>
    </row>
    <row r="152" s="2" customFormat="1" customHeight="1" spans="1:15">
      <c r="A152" s="98"/>
      <c r="B152" s="98"/>
      <c r="C152" s="98"/>
      <c r="D152" s="98"/>
      <c r="E152" s="98"/>
      <c r="F152" s="98"/>
      <c r="G152" s="98"/>
      <c r="H152" s="109"/>
      <c r="I152" s="111">
        <v>2000</v>
      </c>
      <c r="J152" s="106" t="s">
        <v>466</v>
      </c>
      <c r="K152" s="62">
        <f t="shared" si="14"/>
        <v>13.84</v>
      </c>
      <c r="L152" s="62">
        <f t="shared" si="15"/>
        <v>14.34</v>
      </c>
      <c r="M152" s="63" t="s">
        <v>41</v>
      </c>
      <c r="N152" s="57">
        <f t="shared" si="11"/>
        <v>0.03731</v>
      </c>
      <c r="O152" s="108"/>
    </row>
    <row r="153" s="2" customFormat="1" customHeight="1" spans="1:15">
      <c r="A153" s="98"/>
      <c r="B153" s="98"/>
      <c r="C153" s="98"/>
      <c r="D153" s="98"/>
      <c r="E153" s="98"/>
      <c r="F153" s="98"/>
      <c r="G153" s="98"/>
      <c r="H153" s="109"/>
      <c r="I153" s="111">
        <v>2000</v>
      </c>
      <c r="J153" s="106" t="s">
        <v>467</v>
      </c>
      <c r="K153" s="62">
        <f t="shared" si="14"/>
        <v>13.84</v>
      </c>
      <c r="L153" s="62">
        <f t="shared" si="15"/>
        <v>14.34</v>
      </c>
      <c r="M153" s="63" t="s">
        <v>41</v>
      </c>
      <c r="N153" s="57">
        <f t="shared" si="11"/>
        <v>0.03731</v>
      </c>
      <c r="O153" s="108"/>
    </row>
    <row r="154" s="2" customFormat="1" customHeight="1" spans="1:15">
      <c r="A154" s="98"/>
      <c r="B154" s="98"/>
      <c r="C154" s="98"/>
      <c r="D154" s="98"/>
      <c r="E154" s="98"/>
      <c r="F154" s="98"/>
      <c r="G154" s="98"/>
      <c r="H154" s="109"/>
      <c r="I154" s="111">
        <v>2000</v>
      </c>
      <c r="J154" s="106" t="s">
        <v>468</v>
      </c>
      <c r="K154" s="62">
        <f t="shared" si="14"/>
        <v>13.84</v>
      </c>
      <c r="L154" s="62">
        <f t="shared" si="15"/>
        <v>14.34</v>
      </c>
      <c r="M154" s="63" t="s">
        <v>41</v>
      </c>
      <c r="N154" s="57">
        <f t="shared" si="11"/>
        <v>0.03731</v>
      </c>
      <c r="O154" s="108"/>
    </row>
    <row r="155" s="2" customFormat="1" customHeight="1" spans="1:15">
      <c r="A155" s="98"/>
      <c r="B155" s="98"/>
      <c r="C155" s="98"/>
      <c r="D155" s="98"/>
      <c r="E155" s="98"/>
      <c r="F155" s="98"/>
      <c r="G155" s="98"/>
      <c r="H155" s="109"/>
      <c r="I155" s="111">
        <v>2000</v>
      </c>
      <c r="J155" s="106" t="s">
        <v>469</v>
      </c>
      <c r="K155" s="62">
        <f t="shared" si="14"/>
        <v>13.84</v>
      </c>
      <c r="L155" s="62">
        <f t="shared" si="15"/>
        <v>14.34</v>
      </c>
      <c r="M155" s="63" t="s">
        <v>41</v>
      </c>
      <c r="N155" s="57">
        <f t="shared" si="11"/>
        <v>0.03731</v>
      </c>
      <c r="O155" s="108"/>
    </row>
    <row r="156" s="2" customFormat="1" customHeight="1" spans="1:15">
      <c r="A156" s="98"/>
      <c r="B156" s="98"/>
      <c r="C156" s="98"/>
      <c r="D156" s="98"/>
      <c r="E156" s="98"/>
      <c r="F156" s="98"/>
      <c r="G156" s="98"/>
      <c r="H156" s="109"/>
      <c r="I156" s="111">
        <v>2000</v>
      </c>
      <c r="J156" s="106" t="s">
        <v>470</v>
      </c>
      <c r="K156" s="62">
        <f t="shared" si="14"/>
        <v>13.84</v>
      </c>
      <c r="L156" s="62">
        <f t="shared" si="15"/>
        <v>14.34</v>
      </c>
      <c r="M156" s="63" t="s">
        <v>41</v>
      </c>
      <c r="N156" s="57">
        <f t="shared" si="11"/>
        <v>0.03731</v>
      </c>
      <c r="O156" s="108"/>
    </row>
    <row r="157" s="2" customFormat="1" customHeight="1" spans="1:15">
      <c r="A157" s="98"/>
      <c r="B157" s="98"/>
      <c r="C157" s="98"/>
      <c r="D157" s="98"/>
      <c r="E157" s="98"/>
      <c r="F157" s="98"/>
      <c r="G157" s="98"/>
      <c r="H157" s="109"/>
      <c r="I157" s="111">
        <v>2000</v>
      </c>
      <c r="J157" s="106" t="s">
        <v>471</v>
      </c>
      <c r="K157" s="62">
        <f t="shared" si="14"/>
        <v>13.84</v>
      </c>
      <c r="L157" s="62">
        <f t="shared" si="15"/>
        <v>14.34</v>
      </c>
      <c r="M157" s="63" t="s">
        <v>41</v>
      </c>
      <c r="N157" s="57">
        <f t="shared" si="11"/>
        <v>0.03731</v>
      </c>
      <c r="O157" s="108"/>
    </row>
    <row r="158" s="2" customFormat="1" customHeight="1" spans="1:15">
      <c r="A158" s="98"/>
      <c r="B158" s="98"/>
      <c r="C158" s="98"/>
      <c r="D158" s="98"/>
      <c r="E158" s="98"/>
      <c r="F158" s="98"/>
      <c r="G158" s="98"/>
      <c r="H158" s="109">
        <v>550</v>
      </c>
      <c r="I158" s="111">
        <v>1900</v>
      </c>
      <c r="J158" s="106" t="s">
        <v>472</v>
      </c>
      <c r="K158" s="62">
        <f t="shared" si="14"/>
        <v>13.148</v>
      </c>
      <c r="L158" s="62">
        <f t="shared" si="15"/>
        <v>13.648</v>
      </c>
      <c r="M158" s="63" t="s">
        <v>41</v>
      </c>
      <c r="N158" s="57">
        <f t="shared" si="11"/>
        <v>0.03731</v>
      </c>
      <c r="O158" s="108"/>
    </row>
    <row r="159" s="2" customFormat="1" customHeight="1" spans="1:15">
      <c r="A159" s="98" t="s">
        <v>202</v>
      </c>
      <c r="B159" s="98" t="s">
        <v>382</v>
      </c>
      <c r="C159" s="98" t="s">
        <v>210</v>
      </c>
      <c r="D159" s="98" t="s">
        <v>37</v>
      </c>
      <c r="E159" s="98" t="s">
        <v>383</v>
      </c>
      <c r="F159" s="98" t="s">
        <v>47</v>
      </c>
      <c r="G159" s="98">
        <v>34300</v>
      </c>
      <c r="H159" s="109"/>
      <c r="I159" s="111">
        <v>2000</v>
      </c>
      <c r="J159" s="106" t="s">
        <v>473</v>
      </c>
      <c r="K159" s="62">
        <f t="shared" si="14"/>
        <v>13.84</v>
      </c>
      <c r="L159" s="62">
        <f t="shared" si="15"/>
        <v>14.34</v>
      </c>
      <c r="M159" s="63" t="s">
        <v>41</v>
      </c>
      <c r="N159" s="57">
        <f t="shared" si="11"/>
        <v>0.03731</v>
      </c>
      <c r="O159" s="108"/>
    </row>
    <row r="160" s="2" customFormat="1" customHeight="1" spans="1:15">
      <c r="A160" s="98"/>
      <c r="B160" s="98"/>
      <c r="C160" s="98"/>
      <c r="D160" s="98"/>
      <c r="E160" s="98"/>
      <c r="F160" s="98"/>
      <c r="G160" s="98"/>
      <c r="H160" s="109"/>
      <c r="I160" s="111">
        <v>2000</v>
      </c>
      <c r="J160" s="106" t="s">
        <v>474</v>
      </c>
      <c r="K160" s="62">
        <f t="shared" si="14"/>
        <v>13.84</v>
      </c>
      <c r="L160" s="62">
        <f t="shared" si="15"/>
        <v>14.34</v>
      </c>
      <c r="M160" s="63" t="s">
        <v>41</v>
      </c>
      <c r="N160" s="57">
        <f t="shared" si="11"/>
        <v>0.03731</v>
      </c>
      <c r="O160" s="108"/>
    </row>
    <row r="161" s="2" customFormat="1" customHeight="1" spans="1:15">
      <c r="A161" s="98"/>
      <c r="B161" s="98"/>
      <c r="C161" s="98"/>
      <c r="D161" s="98"/>
      <c r="E161" s="98"/>
      <c r="F161" s="98"/>
      <c r="G161" s="98"/>
      <c r="H161" s="109"/>
      <c r="I161" s="111">
        <v>2000</v>
      </c>
      <c r="J161" s="106" t="s">
        <v>475</v>
      </c>
      <c r="K161" s="62">
        <f t="shared" si="14"/>
        <v>13.84</v>
      </c>
      <c r="L161" s="62">
        <f t="shared" si="15"/>
        <v>14.34</v>
      </c>
      <c r="M161" s="63" t="s">
        <v>41</v>
      </c>
      <c r="N161" s="57">
        <f t="shared" si="11"/>
        <v>0.03731</v>
      </c>
      <c r="O161" s="108"/>
    </row>
    <row r="162" s="2" customFormat="1" customHeight="1" spans="1:15">
      <c r="A162" s="98"/>
      <c r="B162" s="98"/>
      <c r="C162" s="98"/>
      <c r="D162" s="98"/>
      <c r="E162" s="98"/>
      <c r="F162" s="98"/>
      <c r="G162" s="98"/>
      <c r="H162" s="109"/>
      <c r="I162" s="111">
        <v>2000</v>
      </c>
      <c r="J162" s="106" t="s">
        <v>476</v>
      </c>
      <c r="K162" s="62">
        <f t="shared" si="14"/>
        <v>13.84</v>
      </c>
      <c r="L162" s="62">
        <f t="shared" si="15"/>
        <v>14.34</v>
      </c>
      <c r="M162" s="63" t="s">
        <v>41</v>
      </c>
      <c r="N162" s="57">
        <f t="shared" si="11"/>
        <v>0.03731</v>
      </c>
      <c r="O162" s="108"/>
    </row>
    <row r="163" s="2" customFormat="1" customHeight="1" spans="1:15">
      <c r="A163" s="98"/>
      <c r="B163" s="98"/>
      <c r="C163" s="98"/>
      <c r="D163" s="98"/>
      <c r="E163" s="98"/>
      <c r="F163" s="98"/>
      <c r="G163" s="98"/>
      <c r="H163" s="109"/>
      <c r="I163" s="111">
        <v>2000</v>
      </c>
      <c r="J163" s="106" t="s">
        <v>477</v>
      </c>
      <c r="K163" s="62">
        <f t="shared" si="14"/>
        <v>13.84</v>
      </c>
      <c r="L163" s="62">
        <f t="shared" si="15"/>
        <v>14.34</v>
      </c>
      <c r="M163" s="63" t="s">
        <v>41</v>
      </c>
      <c r="N163" s="57">
        <f t="shared" ref="N163:N177" si="16">0.7*0.26*0.205</f>
        <v>0.03731</v>
      </c>
      <c r="O163" s="108"/>
    </row>
    <row r="164" s="2" customFormat="1" customHeight="1" spans="1:15">
      <c r="A164" s="98"/>
      <c r="B164" s="98"/>
      <c r="C164" s="98"/>
      <c r="D164" s="98"/>
      <c r="E164" s="98"/>
      <c r="F164" s="98"/>
      <c r="G164" s="98"/>
      <c r="H164" s="109"/>
      <c r="I164" s="111">
        <v>2000</v>
      </c>
      <c r="J164" s="106" t="s">
        <v>478</v>
      </c>
      <c r="K164" s="62">
        <f t="shared" si="14"/>
        <v>13.84</v>
      </c>
      <c r="L164" s="62">
        <f t="shared" si="15"/>
        <v>14.34</v>
      </c>
      <c r="M164" s="63" t="s">
        <v>41</v>
      </c>
      <c r="N164" s="57">
        <f t="shared" si="16"/>
        <v>0.03731</v>
      </c>
      <c r="O164" s="108"/>
    </row>
    <row r="165" s="2" customFormat="1" customHeight="1" spans="1:15">
      <c r="A165" s="98"/>
      <c r="B165" s="98"/>
      <c r="C165" s="98"/>
      <c r="D165" s="98"/>
      <c r="E165" s="98"/>
      <c r="F165" s="98"/>
      <c r="G165" s="98"/>
      <c r="H165" s="109"/>
      <c r="I165" s="111">
        <v>2000</v>
      </c>
      <c r="J165" s="106" t="s">
        <v>479</v>
      </c>
      <c r="K165" s="62">
        <f t="shared" si="14"/>
        <v>13.84</v>
      </c>
      <c r="L165" s="62">
        <f t="shared" si="15"/>
        <v>14.34</v>
      </c>
      <c r="M165" s="63" t="s">
        <v>41</v>
      </c>
      <c r="N165" s="57">
        <f t="shared" si="16"/>
        <v>0.03731</v>
      </c>
      <c r="O165" s="108"/>
    </row>
    <row r="166" s="2" customFormat="1" customHeight="1" spans="1:15">
      <c r="A166" s="98"/>
      <c r="B166" s="98"/>
      <c r="C166" s="98"/>
      <c r="D166" s="98"/>
      <c r="E166" s="98"/>
      <c r="F166" s="98"/>
      <c r="G166" s="98"/>
      <c r="H166" s="109"/>
      <c r="I166" s="111">
        <v>2000</v>
      </c>
      <c r="J166" s="106" t="s">
        <v>480</v>
      </c>
      <c r="K166" s="62">
        <f t="shared" si="14"/>
        <v>13.84</v>
      </c>
      <c r="L166" s="62">
        <f t="shared" si="15"/>
        <v>14.34</v>
      </c>
      <c r="M166" s="63" t="s">
        <v>41</v>
      </c>
      <c r="N166" s="57">
        <f t="shared" si="16"/>
        <v>0.03731</v>
      </c>
      <c r="O166" s="108"/>
    </row>
    <row r="167" s="2" customFormat="1" customHeight="1" spans="1:15">
      <c r="A167" s="98"/>
      <c r="B167" s="98"/>
      <c r="C167" s="98"/>
      <c r="D167" s="98"/>
      <c r="E167" s="98"/>
      <c r="F167" s="98"/>
      <c r="G167" s="98"/>
      <c r="H167" s="109"/>
      <c r="I167" s="111">
        <v>2000</v>
      </c>
      <c r="J167" s="106" t="s">
        <v>481</v>
      </c>
      <c r="K167" s="62">
        <f t="shared" si="14"/>
        <v>13.84</v>
      </c>
      <c r="L167" s="62">
        <f t="shared" si="15"/>
        <v>14.34</v>
      </c>
      <c r="M167" s="63" t="s">
        <v>41</v>
      </c>
      <c r="N167" s="57">
        <f t="shared" si="16"/>
        <v>0.03731</v>
      </c>
      <c r="O167" s="110"/>
    </row>
    <row r="168" s="2" customFormat="1" customHeight="1" spans="1:15">
      <c r="A168" s="98"/>
      <c r="B168" s="98"/>
      <c r="C168" s="98"/>
      <c r="D168" s="98"/>
      <c r="E168" s="98"/>
      <c r="F168" s="98"/>
      <c r="G168" s="98"/>
      <c r="H168" s="109"/>
      <c r="I168" s="111">
        <v>2000</v>
      </c>
      <c r="J168" s="106" t="s">
        <v>482</v>
      </c>
      <c r="K168" s="62">
        <f t="shared" si="14"/>
        <v>13.84</v>
      </c>
      <c r="L168" s="62">
        <f t="shared" si="15"/>
        <v>14.34</v>
      </c>
      <c r="M168" s="63" t="s">
        <v>41</v>
      </c>
      <c r="N168" s="57">
        <f t="shared" si="16"/>
        <v>0.03731</v>
      </c>
      <c r="O168" s="107" t="s">
        <v>483</v>
      </c>
    </row>
    <row r="169" s="2" customFormat="1" customHeight="1" spans="1:15">
      <c r="A169" s="98"/>
      <c r="B169" s="98"/>
      <c r="C169" s="98"/>
      <c r="D169" s="98"/>
      <c r="E169" s="98"/>
      <c r="F169" s="98"/>
      <c r="G169" s="98"/>
      <c r="H169" s="109"/>
      <c r="I169" s="111">
        <v>2000</v>
      </c>
      <c r="J169" s="106" t="s">
        <v>484</v>
      </c>
      <c r="K169" s="62">
        <f t="shared" si="14"/>
        <v>13.84</v>
      </c>
      <c r="L169" s="62">
        <f t="shared" si="15"/>
        <v>14.34</v>
      </c>
      <c r="M169" s="63" t="s">
        <v>41</v>
      </c>
      <c r="N169" s="57">
        <f t="shared" si="16"/>
        <v>0.03731</v>
      </c>
      <c r="O169" s="108"/>
    </row>
    <row r="170" s="2" customFormat="1" customHeight="1" spans="1:15">
      <c r="A170" s="98"/>
      <c r="B170" s="98"/>
      <c r="C170" s="98"/>
      <c r="D170" s="98"/>
      <c r="E170" s="98"/>
      <c r="F170" s="98"/>
      <c r="G170" s="98"/>
      <c r="H170" s="109"/>
      <c r="I170" s="111">
        <v>2000</v>
      </c>
      <c r="J170" s="106" t="s">
        <v>485</v>
      </c>
      <c r="K170" s="62">
        <f t="shared" si="14"/>
        <v>13.84</v>
      </c>
      <c r="L170" s="62">
        <f t="shared" si="15"/>
        <v>14.34</v>
      </c>
      <c r="M170" s="63" t="s">
        <v>41</v>
      </c>
      <c r="N170" s="57">
        <f t="shared" si="16"/>
        <v>0.03731</v>
      </c>
      <c r="O170" s="108"/>
    </row>
    <row r="171" s="2" customFormat="1" customHeight="1" spans="1:15">
      <c r="A171" s="98"/>
      <c r="B171" s="98"/>
      <c r="C171" s="98"/>
      <c r="D171" s="98"/>
      <c r="E171" s="98"/>
      <c r="F171" s="98"/>
      <c r="G171" s="98"/>
      <c r="H171" s="109"/>
      <c r="I171" s="111">
        <v>2000</v>
      </c>
      <c r="J171" s="106" t="s">
        <v>486</v>
      </c>
      <c r="K171" s="62">
        <f t="shared" si="14"/>
        <v>13.84</v>
      </c>
      <c r="L171" s="62">
        <f t="shared" si="15"/>
        <v>14.34</v>
      </c>
      <c r="M171" s="63" t="s">
        <v>41</v>
      </c>
      <c r="N171" s="57">
        <f t="shared" si="16"/>
        <v>0.03731</v>
      </c>
      <c r="O171" s="108"/>
    </row>
    <row r="172" s="2" customFormat="1" customHeight="1" spans="1:15">
      <c r="A172" s="98"/>
      <c r="B172" s="98"/>
      <c r="C172" s="98"/>
      <c r="D172" s="98"/>
      <c r="E172" s="98"/>
      <c r="F172" s="98"/>
      <c r="G172" s="98"/>
      <c r="H172" s="109"/>
      <c r="I172" s="111">
        <v>2000</v>
      </c>
      <c r="J172" s="106" t="s">
        <v>487</v>
      </c>
      <c r="K172" s="62">
        <f t="shared" si="14"/>
        <v>13.84</v>
      </c>
      <c r="L172" s="62">
        <f t="shared" si="15"/>
        <v>14.34</v>
      </c>
      <c r="M172" s="63" t="s">
        <v>41</v>
      </c>
      <c r="N172" s="57">
        <f t="shared" si="16"/>
        <v>0.03731</v>
      </c>
      <c r="O172" s="108"/>
    </row>
    <row r="173" s="2" customFormat="1" customHeight="1" spans="1:15">
      <c r="A173" s="98"/>
      <c r="B173" s="98"/>
      <c r="C173" s="98"/>
      <c r="D173" s="98"/>
      <c r="E173" s="98"/>
      <c r="F173" s="98"/>
      <c r="G173" s="98"/>
      <c r="H173" s="109"/>
      <c r="I173" s="111">
        <v>2000</v>
      </c>
      <c r="J173" s="106" t="s">
        <v>488</v>
      </c>
      <c r="K173" s="62">
        <f t="shared" si="14"/>
        <v>13.84</v>
      </c>
      <c r="L173" s="62">
        <f t="shared" si="15"/>
        <v>14.34</v>
      </c>
      <c r="M173" s="63" t="s">
        <v>41</v>
      </c>
      <c r="N173" s="57">
        <f t="shared" si="16"/>
        <v>0.03731</v>
      </c>
      <c r="O173" s="108"/>
    </row>
    <row r="174" s="2" customFormat="1" customHeight="1" spans="1:15">
      <c r="A174" s="98"/>
      <c r="B174" s="98"/>
      <c r="C174" s="98"/>
      <c r="D174" s="98"/>
      <c r="E174" s="98"/>
      <c r="F174" s="98"/>
      <c r="G174" s="98"/>
      <c r="H174" s="109"/>
      <c r="I174" s="111">
        <v>2000</v>
      </c>
      <c r="J174" s="106" t="s">
        <v>489</v>
      </c>
      <c r="K174" s="62">
        <f t="shared" si="14"/>
        <v>13.84</v>
      </c>
      <c r="L174" s="62">
        <f t="shared" si="15"/>
        <v>14.34</v>
      </c>
      <c r="M174" s="63" t="s">
        <v>41</v>
      </c>
      <c r="N174" s="57">
        <f t="shared" si="16"/>
        <v>0.03731</v>
      </c>
      <c r="O174" s="108"/>
    </row>
    <row r="175" s="2" customFormat="1" customHeight="1" spans="1:15">
      <c r="A175" s="98"/>
      <c r="B175" s="98"/>
      <c r="C175" s="98"/>
      <c r="D175" s="98"/>
      <c r="E175" s="98"/>
      <c r="F175" s="98"/>
      <c r="G175" s="98"/>
      <c r="H175" s="109"/>
      <c r="I175" s="111">
        <v>2000</v>
      </c>
      <c r="J175" s="106" t="s">
        <v>490</v>
      </c>
      <c r="K175" s="62">
        <f t="shared" si="14"/>
        <v>13.84</v>
      </c>
      <c r="L175" s="62">
        <f t="shared" si="15"/>
        <v>14.34</v>
      </c>
      <c r="M175" s="63" t="s">
        <v>41</v>
      </c>
      <c r="N175" s="57">
        <f t="shared" si="16"/>
        <v>0.03731</v>
      </c>
      <c r="O175" s="108"/>
    </row>
    <row r="176" s="2" customFormat="1" customHeight="1" spans="1:15">
      <c r="A176" s="98"/>
      <c r="B176" s="98"/>
      <c r="C176" s="98"/>
      <c r="D176" s="98"/>
      <c r="E176" s="98"/>
      <c r="F176" s="98"/>
      <c r="G176" s="98"/>
      <c r="H176" s="109">
        <v>300</v>
      </c>
      <c r="I176" s="111">
        <v>600</v>
      </c>
      <c r="J176" s="106" t="s">
        <v>491</v>
      </c>
      <c r="K176" s="62">
        <f t="shared" si="14"/>
        <v>4.152</v>
      </c>
      <c r="L176" s="62">
        <f t="shared" si="15"/>
        <v>4.652</v>
      </c>
      <c r="M176" s="63" t="s">
        <v>41</v>
      </c>
      <c r="N176" s="57">
        <f t="shared" si="16"/>
        <v>0.03731</v>
      </c>
      <c r="O176" s="108"/>
    </row>
    <row r="177" s="2" customFormat="1" customHeight="1" spans="1:15">
      <c r="A177" s="98" t="s">
        <v>202</v>
      </c>
      <c r="B177" s="98" t="s">
        <v>382</v>
      </c>
      <c r="C177" s="98" t="s">
        <v>210</v>
      </c>
      <c r="D177" s="98" t="s">
        <v>37</v>
      </c>
      <c r="E177" s="98" t="s">
        <v>383</v>
      </c>
      <c r="F177" s="92" t="s">
        <v>49</v>
      </c>
      <c r="G177" s="92">
        <v>1050</v>
      </c>
      <c r="H177" s="109">
        <v>100</v>
      </c>
      <c r="I177" s="109">
        <f>G177+H177</f>
        <v>1150</v>
      </c>
      <c r="J177" s="106" t="s">
        <v>492</v>
      </c>
      <c r="K177" s="62">
        <f t="shared" si="14"/>
        <v>7.958</v>
      </c>
      <c r="L177" s="62">
        <f t="shared" si="15"/>
        <v>8.458</v>
      </c>
      <c r="M177" s="63" t="s">
        <v>41</v>
      </c>
      <c r="N177" s="57">
        <f t="shared" si="16"/>
        <v>0.03731</v>
      </c>
      <c r="O177" s="108"/>
    </row>
    <row r="178" s="2" customFormat="1" customHeight="1" spans="1:15">
      <c r="A178" s="85" t="s">
        <v>202</v>
      </c>
      <c r="B178" s="85" t="s">
        <v>45</v>
      </c>
      <c r="C178" s="85" t="s">
        <v>36</v>
      </c>
      <c r="D178" s="85" t="s">
        <v>37</v>
      </c>
      <c r="E178" s="85"/>
      <c r="F178" s="85" t="s">
        <v>40</v>
      </c>
      <c r="G178" s="85">
        <v>167750</v>
      </c>
      <c r="H178" s="91"/>
      <c r="I178" s="109">
        <v>7000</v>
      </c>
      <c r="J178" s="106" t="s">
        <v>493</v>
      </c>
      <c r="K178" s="62">
        <f>I178*0.0023</f>
        <v>16.1</v>
      </c>
      <c r="L178" s="62">
        <f t="shared" si="15"/>
        <v>16.6</v>
      </c>
      <c r="M178" s="63" t="s">
        <v>46</v>
      </c>
      <c r="N178" s="57">
        <f t="shared" ref="N178:N198" si="17">0.76*0.26*0.205</f>
        <v>0.040508</v>
      </c>
      <c r="O178" s="108"/>
    </row>
    <row r="179" s="2" customFormat="1" customHeight="1" spans="1:15">
      <c r="A179" s="92"/>
      <c r="B179" s="92"/>
      <c r="C179" s="92"/>
      <c r="D179" s="92"/>
      <c r="E179" s="92"/>
      <c r="F179" s="92"/>
      <c r="G179" s="92"/>
      <c r="H179" s="91"/>
      <c r="I179" s="109">
        <v>7000</v>
      </c>
      <c r="J179" s="106" t="s">
        <v>494</v>
      </c>
      <c r="K179" s="62">
        <f>I179*0.0023</f>
        <v>16.1</v>
      </c>
      <c r="L179" s="62">
        <f t="shared" si="15"/>
        <v>16.6</v>
      </c>
      <c r="M179" s="63" t="s">
        <v>46</v>
      </c>
      <c r="N179" s="57">
        <f t="shared" si="17"/>
        <v>0.040508</v>
      </c>
      <c r="O179" s="108"/>
    </row>
    <row r="180" s="2" customFormat="1" customHeight="1" spans="1:15">
      <c r="A180" s="92"/>
      <c r="B180" s="92"/>
      <c r="C180" s="92"/>
      <c r="D180" s="92"/>
      <c r="E180" s="92"/>
      <c r="F180" s="92"/>
      <c r="G180" s="92"/>
      <c r="H180" s="91">
        <v>1000</v>
      </c>
      <c r="I180" s="109">
        <v>7000</v>
      </c>
      <c r="J180" s="106" t="s">
        <v>495</v>
      </c>
      <c r="K180" s="62">
        <f>I180*0.0023</f>
        <v>16.1</v>
      </c>
      <c r="L180" s="62">
        <f t="shared" si="15"/>
        <v>16.6</v>
      </c>
      <c r="M180" s="64" t="s">
        <v>48</v>
      </c>
      <c r="N180" s="65">
        <f>0.7*0.16*0.185</f>
        <v>0.02072</v>
      </c>
      <c r="O180" s="108"/>
    </row>
    <row r="181" s="2" customFormat="1" customHeight="1" spans="1:15">
      <c r="A181" s="92"/>
      <c r="B181" s="92"/>
      <c r="C181" s="92"/>
      <c r="D181" s="92"/>
      <c r="E181" s="92"/>
      <c r="F181" s="92"/>
      <c r="G181" s="92"/>
      <c r="H181" s="91"/>
      <c r="I181" s="109">
        <v>750</v>
      </c>
      <c r="J181" s="106" t="s">
        <v>496</v>
      </c>
      <c r="K181" s="62">
        <f>I181*0.0023</f>
        <v>1.725</v>
      </c>
      <c r="L181" s="62">
        <f t="shared" si="15"/>
        <v>2.225</v>
      </c>
      <c r="M181" s="63" t="s">
        <v>46</v>
      </c>
      <c r="N181" s="57">
        <f t="shared" si="17"/>
        <v>0.040508</v>
      </c>
      <c r="O181" s="108"/>
    </row>
    <row r="182" s="2" customFormat="1" customHeight="1" spans="1:15">
      <c r="A182" s="85" t="s">
        <v>202</v>
      </c>
      <c r="B182" s="85" t="s">
        <v>45</v>
      </c>
      <c r="C182" s="85" t="s">
        <v>210</v>
      </c>
      <c r="D182" s="85" t="s">
        <v>37</v>
      </c>
      <c r="E182" s="85"/>
      <c r="F182" s="85" t="s">
        <v>42</v>
      </c>
      <c r="G182" s="85">
        <v>196750</v>
      </c>
      <c r="H182" s="104"/>
      <c r="I182" s="111">
        <v>7000</v>
      </c>
      <c r="J182" s="106" t="s">
        <v>497</v>
      </c>
      <c r="K182" s="62">
        <f t="shared" ref="K182:K199" si="18">I182*0.0023</f>
        <v>16.1</v>
      </c>
      <c r="L182" s="62">
        <f t="shared" ref="L182:L221" si="19">K182+0.5</f>
        <v>16.6</v>
      </c>
      <c r="M182" s="63" t="s">
        <v>46</v>
      </c>
      <c r="N182" s="57">
        <f t="shared" si="17"/>
        <v>0.040508</v>
      </c>
      <c r="O182" s="108"/>
    </row>
    <row r="183" s="2" customFormat="1" customHeight="1" spans="1:15">
      <c r="A183" s="92"/>
      <c r="B183" s="92"/>
      <c r="C183" s="92"/>
      <c r="D183" s="92"/>
      <c r="E183" s="92"/>
      <c r="F183" s="92"/>
      <c r="G183" s="92"/>
      <c r="H183" s="104"/>
      <c r="I183" s="111">
        <v>7000</v>
      </c>
      <c r="J183" s="106" t="s">
        <v>498</v>
      </c>
      <c r="K183" s="62">
        <f t="shared" si="18"/>
        <v>16.1</v>
      </c>
      <c r="L183" s="62">
        <f t="shared" si="19"/>
        <v>16.6</v>
      </c>
      <c r="M183" s="63" t="s">
        <v>46</v>
      </c>
      <c r="N183" s="57">
        <f t="shared" si="17"/>
        <v>0.040508</v>
      </c>
      <c r="O183" s="108"/>
    </row>
    <row r="184" s="2" customFormat="1" customHeight="1" spans="1:15">
      <c r="A184" s="92"/>
      <c r="B184" s="92"/>
      <c r="C184" s="92"/>
      <c r="D184" s="92"/>
      <c r="E184" s="92"/>
      <c r="F184" s="92"/>
      <c r="G184" s="92"/>
      <c r="H184" s="104"/>
      <c r="I184" s="111">
        <v>7000</v>
      </c>
      <c r="J184" s="106" t="s">
        <v>499</v>
      </c>
      <c r="K184" s="62">
        <f t="shared" si="18"/>
        <v>16.1</v>
      </c>
      <c r="L184" s="62">
        <f t="shared" si="19"/>
        <v>16.6</v>
      </c>
      <c r="M184" s="63" t="s">
        <v>46</v>
      </c>
      <c r="N184" s="57">
        <f t="shared" si="17"/>
        <v>0.040508</v>
      </c>
      <c r="O184" s="108"/>
    </row>
    <row r="185" s="2" customFormat="1" customHeight="1" spans="1:15">
      <c r="A185" s="92"/>
      <c r="B185" s="92"/>
      <c r="C185" s="92"/>
      <c r="D185" s="92"/>
      <c r="E185" s="92"/>
      <c r="F185" s="92"/>
      <c r="G185" s="92"/>
      <c r="H185" s="104"/>
      <c r="I185" s="111">
        <v>7000</v>
      </c>
      <c r="J185" s="106" t="s">
        <v>500</v>
      </c>
      <c r="K185" s="62">
        <f t="shared" si="18"/>
        <v>16.1</v>
      </c>
      <c r="L185" s="62">
        <f t="shared" si="19"/>
        <v>16.6</v>
      </c>
      <c r="M185" s="63" t="s">
        <v>46</v>
      </c>
      <c r="N185" s="57">
        <f t="shared" si="17"/>
        <v>0.040508</v>
      </c>
      <c r="O185" s="108"/>
    </row>
    <row r="186" s="2" customFormat="1" customHeight="1" spans="1:15">
      <c r="A186" s="92"/>
      <c r="B186" s="92"/>
      <c r="C186" s="92"/>
      <c r="D186" s="92"/>
      <c r="E186" s="92"/>
      <c r="F186" s="92"/>
      <c r="G186" s="92"/>
      <c r="H186" s="104"/>
      <c r="I186" s="111">
        <v>7000</v>
      </c>
      <c r="J186" s="106" t="s">
        <v>501</v>
      </c>
      <c r="K186" s="62">
        <f t="shared" si="18"/>
        <v>16.1</v>
      </c>
      <c r="L186" s="62">
        <f t="shared" si="19"/>
        <v>16.6</v>
      </c>
      <c r="M186" s="63" t="s">
        <v>46</v>
      </c>
      <c r="N186" s="57">
        <f t="shared" si="17"/>
        <v>0.040508</v>
      </c>
      <c r="O186" s="108"/>
    </row>
    <row r="187" s="2" customFormat="1" customHeight="1" spans="1:15">
      <c r="A187" s="92"/>
      <c r="B187" s="92"/>
      <c r="C187" s="92"/>
      <c r="D187" s="92"/>
      <c r="E187" s="92"/>
      <c r="F187" s="92"/>
      <c r="G187" s="92"/>
      <c r="H187" s="104"/>
      <c r="I187" s="111">
        <v>7000</v>
      </c>
      <c r="J187" s="106" t="s">
        <v>502</v>
      </c>
      <c r="K187" s="62">
        <f t="shared" si="18"/>
        <v>16.1</v>
      </c>
      <c r="L187" s="62">
        <f t="shared" si="19"/>
        <v>16.6</v>
      </c>
      <c r="M187" s="63" t="s">
        <v>46</v>
      </c>
      <c r="N187" s="57">
        <f t="shared" si="17"/>
        <v>0.040508</v>
      </c>
      <c r="O187" s="108"/>
    </row>
    <row r="188" s="2" customFormat="1" customHeight="1" spans="1:15">
      <c r="A188" s="92"/>
      <c r="B188" s="92"/>
      <c r="C188" s="92"/>
      <c r="D188" s="92"/>
      <c r="E188" s="92"/>
      <c r="F188" s="92"/>
      <c r="G188" s="92"/>
      <c r="H188" s="104"/>
      <c r="I188" s="111">
        <v>7000</v>
      </c>
      <c r="J188" s="106" t="s">
        <v>503</v>
      </c>
      <c r="K188" s="62">
        <f t="shared" si="18"/>
        <v>16.1</v>
      </c>
      <c r="L188" s="62">
        <f t="shared" si="19"/>
        <v>16.6</v>
      </c>
      <c r="M188" s="63" t="s">
        <v>46</v>
      </c>
      <c r="N188" s="57">
        <f t="shared" si="17"/>
        <v>0.040508</v>
      </c>
      <c r="O188" s="108"/>
    </row>
    <row r="189" s="2" customFormat="1" customHeight="1" spans="1:15">
      <c r="A189" s="92"/>
      <c r="B189" s="92"/>
      <c r="C189" s="92"/>
      <c r="D189" s="92"/>
      <c r="E189" s="92"/>
      <c r="F189" s="92"/>
      <c r="G189" s="92"/>
      <c r="H189" s="104"/>
      <c r="I189" s="111">
        <v>7000</v>
      </c>
      <c r="J189" s="106" t="s">
        <v>504</v>
      </c>
      <c r="K189" s="62">
        <f t="shared" si="18"/>
        <v>16.1</v>
      </c>
      <c r="L189" s="62">
        <f t="shared" si="19"/>
        <v>16.6</v>
      </c>
      <c r="M189" s="63" t="s">
        <v>46</v>
      </c>
      <c r="N189" s="57">
        <f t="shared" si="17"/>
        <v>0.040508</v>
      </c>
      <c r="O189" s="108"/>
    </row>
    <row r="190" s="2" customFormat="1" customHeight="1" spans="1:15">
      <c r="A190" s="92"/>
      <c r="B190" s="92"/>
      <c r="C190" s="92"/>
      <c r="D190" s="92"/>
      <c r="E190" s="92"/>
      <c r="F190" s="92"/>
      <c r="G190" s="92"/>
      <c r="H190" s="104"/>
      <c r="I190" s="111">
        <v>7000</v>
      </c>
      <c r="J190" s="106" t="s">
        <v>505</v>
      </c>
      <c r="K190" s="62">
        <f t="shared" si="18"/>
        <v>16.1</v>
      </c>
      <c r="L190" s="62">
        <f t="shared" si="19"/>
        <v>16.6</v>
      </c>
      <c r="M190" s="63" t="s">
        <v>46</v>
      </c>
      <c r="N190" s="57">
        <f t="shared" si="17"/>
        <v>0.040508</v>
      </c>
      <c r="O190" s="108"/>
    </row>
    <row r="191" s="2" customFormat="1" customHeight="1" spans="1:15">
      <c r="A191" s="92"/>
      <c r="B191" s="92"/>
      <c r="C191" s="92"/>
      <c r="D191" s="92"/>
      <c r="E191" s="92"/>
      <c r="F191" s="92"/>
      <c r="G191" s="92"/>
      <c r="H191" s="104"/>
      <c r="I191" s="111">
        <v>7000</v>
      </c>
      <c r="J191" s="106" t="s">
        <v>506</v>
      </c>
      <c r="K191" s="62">
        <f t="shared" si="18"/>
        <v>16.1</v>
      </c>
      <c r="L191" s="62">
        <f t="shared" si="19"/>
        <v>16.6</v>
      </c>
      <c r="M191" s="63" t="s">
        <v>46</v>
      </c>
      <c r="N191" s="57">
        <f t="shared" si="17"/>
        <v>0.040508</v>
      </c>
      <c r="O191" s="108"/>
    </row>
    <row r="192" s="2" customFormat="1" customHeight="1" spans="1:15">
      <c r="A192" s="92"/>
      <c r="B192" s="92"/>
      <c r="C192" s="92"/>
      <c r="D192" s="92"/>
      <c r="E192" s="92"/>
      <c r="F192" s="92"/>
      <c r="G192" s="92"/>
      <c r="H192" s="104"/>
      <c r="I192" s="111">
        <v>7000</v>
      </c>
      <c r="J192" s="106" t="s">
        <v>507</v>
      </c>
      <c r="K192" s="62">
        <f t="shared" si="18"/>
        <v>16.1</v>
      </c>
      <c r="L192" s="62">
        <f t="shared" si="19"/>
        <v>16.6</v>
      </c>
      <c r="M192" s="63" t="s">
        <v>46</v>
      </c>
      <c r="N192" s="57">
        <f t="shared" si="17"/>
        <v>0.040508</v>
      </c>
      <c r="O192" s="108"/>
    </row>
    <row r="193" s="2" customFormat="1" customHeight="1" spans="1:15">
      <c r="A193" s="92"/>
      <c r="B193" s="92"/>
      <c r="C193" s="92"/>
      <c r="D193" s="92"/>
      <c r="E193" s="92"/>
      <c r="F193" s="92"/>
      <c r="G193" s="92"/>
      <c r="H193" s="104"/>
      <c r="I193" s="111">
        <v>7000</v>
      </c>
      <c r="J193" s="106" t="s">
        <v>508</v>
      </c>
      <c r="K193" s="62">
        <f t="shared" si="18"/>
        <v>16.1</v>
      </c>
      <c r="L193" s="62">
        <f t="shared" si="19"/>
        <v>16.6</v>
      </c>
      <c r="M193" s="63" t="s">
        <v>46</v>
      </c>
      <c r="N193" s="57">
        <f t="shared" si="17"/>
        <v>0.040508</v>
      </c>
      <c r="O193" s="110"/>
    </row>
    <row r="194" s="2" customFormat="1" customHeight="1" spans="1:15">
      <c r="A194" s="92"/>
      <c r="B194" s="92"/>
      <c r="C194" s="92"/>
      <c r="D194" s="92"/>
      <c r="E194" s="92"/>
      <c r="F194" s="92"/>
      <c r="G194" s="92"/>
      <c r="H194" s="104"/>
      <c r="I194" s="111">
        <v>7000</v>
      </c>
      <c r="J194" s="106" t="s">
        <v>509</v>
      </c>
      <c r="K194" s="62">
        <f t="shared" si="18"/>
        <v>16.1</v>
      </c>
      <c r="L194" s="62">
        <f t="shared" si="19"/>
        <v>16.6</v>
      </c>
      <c r="M194" s="63" t="s">
        <v>46</v>
      </c>
      <c r="N194" s="122">
        <f t="shared" si="17"/>
        <v>0.040508</v>
      </c>
      <c r="O194" s="123" t="s">
        <v>510</v>
      </c>
    </row>
    <row r="195" s="2" customFormat="1" customHeight="1" spans="1:15">
      <c r="A195" s="92"/>
      <c r="B195" s="92"/>
      <c r="C195" s="92"/>
      <c r="D195" s="92"/>
      <c r="E195" s="92"/>
      <c r="F195" s="92"/>
      <c r="G195" s="92"/>
      <c r="H195" s="104"/>
      <c r="I195" s="111">
        <v>7000</v>
      </c>
      <c r="J195" s="106" t="s">
        <v>511</v>
      </c>
      <c r="K195" s="62">
        <f t="shared" si="18"/>
        <v>16.1</v>
      </c>
      <c r="L195" s="62">
        <f t="shared" si="19"/>
        <v>16.6</v>
      </c>
      <c r="M195" s="63" t="s">
        <v>46</v>
      </c>
      <c r="N195" s="122">
        <f t="shared" si="17"/>
        <v>0.040508</v>
      </c>
      <c r="O195" s="123"/>
    </row>
    <row r="196" s="2" customFormat="1" customHeight="1" spans="1:15">
      <c r="A196" s="92"/>
      <c r="B196" s="92"/>
      <c r="C196" s="92"/>
      <c r="D196" s="92"/>
      <c r="E196" s="92"/>
      <c r="F196" s="92"/>
      <c r="G196" s="92"/>
      <c r="H196" s="104"/>
      <c r="I196" s="111">
        <v>7000</v>
      </c>
      <c r="J196" s="106" t="s">
        <v>512</v>
      </c>
      <c r="K196" s="62">
        <f t="shared" si="18"/>
        <v>16.1</v>
      </c>
      <c r="L196" s="62">
        <f t="shared" si="19"/>
        <v>16.6</v>
      </c>
      <c r="M196" s="63" t="s">
        <v>46</v>
      </c>
      <c r="N196" s="122">
        <f t="shared" si="17"/>
        <v>0.040508</v>
      </c>
      <c r="O196" s="123"/>
    </row>
    <row r="197" s="2" customFormat="1" customHeight="1" spans="1:15">
      <c r="A197" s="92"/>
      <c r="B197" s="92"/>
      <c r="C197" s="92"/>
      <c r="D197" s="92"/>
      <c r="E197" s="92"/>
      <c r="F197" s="92"/>
      <c r="G197" s="92"/>
      <c r="H197" s="104"/>
      <c r="I197" s="111">
        <v>7000</v>
      </c>
      <c r="J197" s="106" t="s">
        <v>513</v>
      </c>
      <c r="K197" s="62">
        <f t="shared" si="18"/>
        <v>16.1</v>
      </c>
      <c r="L197" s="62">
        <f t="shared" si="19"/>
        <v>16.6</v>
      </c>
      <c r="M197" s="63" t="s">
        <v>46</v>
      </c>
      <c r="N197" s="122">
        <f t="shared" si="17"/>
        <v>0.040508</v>
      </c>
      <c r="O197" s="123"/>
    </row>
    <row r="198" s="2" customFormat="1" customHeight="1" spans="1:15">
      <c r="A198" s="92"/>
      <c r="B198" s="92"/>
      <c r="C198" s="92"/>
      <c r="D198" s="92"/>
      <c r="E198" s="92"/>
      <c r="F198" s="92"/>
      <c r="G198" s="92"/>
      <c r="H198" s="104"/>
      <c r="I198" s="111">
        <v>7000</v>
      </c>
      <c r="J198" s="106" t="s">
        <v>514</v>
      </c>
      <c r="K198" s="62">
        <f t="shared" si="18"/>
        <v>16.1</v>
      </c>
      <c r="L198" s="62">
        <f t="shared" si="19"/>
        <v>16.6</v>
      </c>
      <c r="M198" s="63" t="s">
        <v>46</v>
      </c>
      <c r="N198" s="122">
        <f t="shared" si="17"/>
        <v>0.040508</v>
      </c>
      <c r="O198" s="123"/>
    </row>
    <row r="199" s="2" customFormat="1" customHeight="1" spans="1:15">
      <c r="A199" s="92"/>
      <c r="B199" s="92"/>
      <c r="C199" s="92"/>
      <c r="D199" s="92"/>
      <c r="E199" s="92"/>
      <c r="F199" s="92"/>
      <c r="G199" s="92"/>
      <c r="H199" s="104">
        <v>1500</v>
      </c>
      <c r="I199" s="111">
        <v>2250</v>
      </c>
      <c r="J199" s="106" t="s">
        <v>515</v>
      </c>
      <c r="K199" s="62">
        <f t="shared" si="18"/>
        <v>5.175</v>
      </c>
      <c r="L199" s="62">
        <f t="shared" si="19"/>
        <v>5.675</v>
      </c>
      <c r="M199" s="64" t="s">
        <v>48</v>
      </c>
      <c r="N199" s="124">
        <f>0.7*0.16*0.185</f>
        <v>0.02072</v>
      </c>
      <c r="O199" s="123"/>
    </row>
    <row r="200" s="2" customFormat="1" customHeight="1" spans="1:15">
      <c r="A200" s="85" t="s">
        <v>34</v>
      </c>
      <c r="B200" s="86" t="s">
        <v>45</v>
      </c>
      <c r="C200" s="85" t="s">
        <v>36</v>
      </c>
      <c r="D200" s="87" t="s">
        <v>37</v>
      </c>
      <c r="E200" s="88"/>
      <c r="F200" s="102" t="s">
        <v>44</v>
      </c>
      <c r="G200" s="103">
        <v>156700</v>
      </c>
      <c r="H200" s="91"/>
      <c r="I200" s="109">
        <v>7000</v>
      </c>
      <c r="J200" s="106" t="s">
        <v>516</v>
      </c>
      <c r="K200" s="62">
        <f t="shared" ref="K200:K221" si="20">I200*0.0023</f>
        <v>16.1</v>
      </c>
      <c r="L200" s="62">
        <f t="shared" si="19"/>
        <v>16.6</v>
      </c>
      <c r="M200" s="63" t="s">
        <v>46</v>
      </c>
      <c r="N200" s="122">
        <f t="shared" ref="N200:N211" si="21">0.76*0.26*0.205</f>
        <v>0.040508</v>
      </c>
      <c r="O200" s="123"/>
    </row>
    <row r="201" s="2" customFormat="1" customHeight="1" spans="1:15">
      <c r="A201" s="92"/>
      <c r="B201" s="93"/>
      <c r="C201" s="92"/>
      <c r="D201" s="94"/>
      <c r="E201" s="95"/>
      <c r="F201" s="102"/>
      <c r="G201" s="103"/>
      <c r="H201" s="91"/>
      <c r="I201" s="109">
        <v>7000</v>
      </c>
      <c r="J201" s="106" t="s">
        <v>517</v>
      </c>
      <c r="K201" s="62">
        <f t="shared" si="20"/>
        <v>16.1</v>
      </c>
      <c r="L201" s="62">
        <f t="shared" si="19"/>
        <v>16.6</v>
      </c>
      <c r="M201" s="63" t="s">
        <v>46</v>
      </c>
      <c r="N201" s="122">
        <f t="shared" si="21"/>
        <v>0.040508</v>
      </c>
      <c r="O201" s="123"/>
    </row>
    <row r="202" s="2" customFormat="1" customHeight="1" spans="1:15">
      <c r="A202" s="92"/>
      <c r="B202" s="93"/>
      <c r="C202" s="92"/>
      <c r="D202" s="94"/>
      <c r="E202" s="95"/>
      <c r="F202" s="102"/>
      <c r="G202" s="103"/>
      <c r="H202" s="91"/>
      <c r="I202" s="109">
        <v>7000</v>
      </c>
      <c r="J202" s="106" t="s">
        <v>518</v>
      </c>
      <c r="K202" s="62">
        <f t="shared" si="20"/>
        <v>16.1</v>
      </c>
      <c r="L202" s="62">
        <f t="shared" si="19"/>
        <v>16.6</v>
      </c>
      <c r="M202" s="63" t="s">
        <v>46</v>
      </c>
      <c r="N202" s="122">
        <f t="shared" si="21"/>
        <v>0.040508</v>
      </c>
      <c r="O202" s="123"/>
    </row>
    <row r="203" s="2" customFormat="1" customHeight="1" spans="1:15">
      <c r="A203" s="92"/>
      <c r="B203" s="93"/>
      <c r="C203" s="92"/>
      <c r="D203" s="94"/>
      <c r="E203" s="95"/>
      <c r="F203" s="102"/>
      <c r="G203" s="103"/>
      <c r="H203" s="91"/>
      <c r="I203" s="109">
        <v>7000</v>
      </c>
      <c r="J203" s="106" t="s">
        <v>519</v>
      </c>
      <c r="K203" s="62">
        <f t="shared" si="20"/>
        <v>16.1</v>
      </c>
      <c r="L203" s="62">
        <f t="shared" si="19"/>
        <v>16.6</v>
      </c>
      <c r="M203" s="63" t="s">
        <v>46</v>
      </c>
      <c r="N203" s="122">
        <f t="shared" si="21"/>
        <v>0.040508</v>
      </c>
      <c r="O203" s="123"/>
    </row>
    <row r="204" s="2" customFormat="1" customHeight="1" spans="1:15">
      <c r="A204" s="92"/>
      <c r="B204" s="93"/>
      <c r="C204" s="92"/>
      <c r="D204" s="94"/>
      <c r="E204" s="95"/>
      <c r="F204" s="102"/>
      <c r="G204" s="103"/>
      <c r="H204" s="91"/>
      <c r="I204" s="109">
        <v>7000</v>
      </c>
      <c r="J204" s="106" t="s">
        <v>520</v>
      </c>
      <c r="K204" s="62">
        <f t="shared" si="20"/>
        <v>16.1</v>
      </c>
      <c r="L204" s="62">
        <f t="shared" si="19"/>
        <v>16.6</v>
      </c>
      <c r="M204" s="63" t="s">
        <v>46</v>
      </c>
      <c r="N204" s="122">
        <f t="shared" si="21"/>
        <v>0.040508</v>
      </c>
      <c r="O204" s="123"/>
    </row>
    <row r="205" s="2" customFormat="1" customHeight="1" spans="1:15">
      <c r="A205" s="92"/>
      <c r="B205" s="93"/>
      <c r="C205" s="92"/>
      <c r="D205" s="94"/>
      <c r="E205" s="95"/>
      <c r="F205" s="102"/>
      <c r="G205" s="103"/>
      <c r="H205" s="91"/>
      <c r="I205" s="109">
        <v>7000</v>
      </c>
      <c r="J205" s="106" t="s">
        <v>521</v>
      </c>
      <c r="K205" s="62">
        <f t="shared" si="20"/>
        <v>16.1</v>
      </c>
      <c r="L205" s="62">
        <f t="shared" si="19"/>
        <v>16.6</v>
      </c>
      <c r="M205" s="63" t="s">
        <v>46</v>
      </c>
      <c r="N205" s="122">
        <f t="shared" si="21"/>
        <v>0.040508</v>
      </c>
      <c r="O205" s="123"/>
    </row>
    <row r="206" s="2" customFormat="1" customHeight="1" spans="1:15">
      <c r="A206" s="92"/>
      <c r="B206" s="93"/>
      <c r="C206" s="92"/>
      <c r="D206" s="94"/>
      <c r="E206" s="95"/>
      <c r="F206" s="102"/>
      <c r="G206" s="103"/>
      <c r="H206" s="91">
        <v>1000</v>
      </c>
      <c r="I206" s="109">
        <v>3700</v>
      </c>
      <c r="J206" s="106" t="s">
        <v>522</v>
      </c>
      <c r="K206" s="62">
        <f t="shared" si="20"/>
        <v>8.51</v>
      </c>
      <c r="L206" s="62">
        <f t="shared" si="19"/>
        <v>9.01</v>
      </c>
      <c r="M206" s="63" t="s">
        <v>46</v>
      </c>
      <c r="N206" s="122">
        <f t="shared" si="21"/>
        <v>0.040508</v>
      </c>
      <c r="O206" s="123"/>
    </row>
    <row r="207" s="2" customFormat="1" customHeight="1" spans="1:15">
      <c r="A207" s="85" t="s">
        <v>34</v>
      </c>
      <c r="B207" s="86" t="s">
        <v>45</v>
      </c>
      <c r="C207" s="85" t="s">
        <v>36</v>
      </c>
      <c r="D207" s="87" t="s">
        <v>37</v>
      </c>
      <c r="E207" s="88"/>
      <c r="F207" s="102" t="s">
        <v>47</v>
      </c>
      <c r="G207" s="103">
        <v>109150</v>
      </c>
      <c r="H207" s="104"/>
      <c r="I207" s="109">
        <v>7000</v>
      </c>
      <c r="J207" s="106" t="s">
        <v>523</v>
      </c>
      <c r="K207" s="62">
        <f t="shared" si="20"/>
        <v>16.1</v>
      </c>
      <c r="L207" s="62">
        <f t="shared" si="19"/>
        <v>16.6</v>
      </c>
      <c r="M207" s="63" t="s">
        <v>46</v>
      </c>
      <c r="N207" s="122">
        <f t="shared" si="21"/>
        <v>0.040508</v>
      </c>
      <c r="O207" s="123"/>
    </row>
    <row r="208" s="2" customFormat="1" customHeight="1" spans="1:15">
      <c r="A208" s="92"/>
      <c r="B208" s="93"/>
      <c r="C208" s="92"/>
      <c r="D208" s="94"/>
      <c r="E208" s="95"/>
      <c r="F208" s="102"/>
      <c r="G208" s="103"/>
      <c r="H208" s="91"/>
      <c r="I208" s="109">
        <v>7000</v>
      </c>
      <c r="J208" s="106" t="s">
        <v>524</v>
      </c>
      <c r="K208" s="62">
        <f t="shared" si="20"/>
        <v>16.1</v>
      </c>
      <c r="L208" s="62">
        <f t="shared" si="19"/>
        <v>16.6</v>
      </c>
      <c r="M208" s="63" t="s">
        <v>46</v>
      </c>
      <c r="N208" s="122">
        <f t="shared" si="21"/>
        <v>0.040508</v>
      </c>
      <c r="O208" s="123"/>
    </row>
    <row r="209" s="2" customFormat="1" customHeight="1" spans="1:15">
      <c r="A209" s="92"/>
      <c r="B209" s="93"/>
      <c r="C209" s="92"/>
      <c r="D209" s="94"/>
      <c r="E209" s="95"/>
      <c r="F209" s="102"/>
      <c r="G209" s="103"/>
      <c r="H209" s="91"/>
      <c r="I209" s="109">
        <v>7000</v>
      </c>
      <c r="J209" s="106" t="s">
        <v>525</v>
      </c>
      <c r="K209" s="62">
        <f t="shared" si="20"/>
        <v>16.1</v>
      </c>
      <c r="L209" s="62">
        <f t="shared" si="19"/>
        <v>16.6</v>
      </c>
      <c r="M209" s="63" t="s">
        <v>46</v>
      </c>
      <c r="N209" s="122">
        <f t="shared" si="21"/>
        <v>0.040508</v>
      </c>
      <c r="O209" s="123"/>
    </row>
    <row r="210" s="2" customFormat="1" customHeight="1" spans="1:15">
      <c r="A210" s="92"/>
      <c r="B210" s="93"/>
      <c r="C210" s="92"/>
      <c r="D210" s="94"/>
      <c r="E210" s="95"/>
      <c r="F210" s="102"/>
      <c r="G210" s="103"/>
      <c r="H210" s="91"/>
      <c r="I210" s="109">
        <v>7000</v>
      </c>
      <c r="J210" s="106" t="s">
        <v>526</v>
      </c>
      <c r="K210" s="62">
        <f t="shared" si="20"/>
        <v>16.1</v>
      </c>
      <c r="L210" s="62">
        <f t="shared" si="19"/>
        <v>16.6</v>
      </c>
      <c r="M210" s="63" t="s">
        <v>46</v>
      </c>
      <c r="N210" s="122">
        <f t="shared" si="21"/>
        <v>0.040508</v>
      </c>
      <c r="O210" s="123"/>
    </row>
    <row r="211" s="2" customFormat="1" customHeight="1" spans="1:15">
      <c r="A211" s="92"/>
      <c r="B211" s="93"/>
      <c r="C211" s="92"/>
      <c r="D211" s="94"/>
      <c r="E211" s="95"/>
      <c r="F211" s="102"/>
      <c r="G211" s="103"/>
      <c r="H211" s="91"/>
      <c r="I211" s="109">
        <v>7000</v>
      </c>
      <c r="J211" s="106" t="s">
        <v>527</v>
      </c>
      <c r="K211" s="62">
        <f t="shared" si="20"/>
        <v>16.1</v>
      </c>
      <c r="L211" s="62">
        <f t="shared" si="19"/>
        <v>16.6</v>
      </c>
      <c r="M211" s="63" t="s">
        <v>46</v>
      </c>
      <c r="N211" s="122">
        <f t="shared" si="21"/>
        <v>0.040508</v>
      </c>
      <c r="O211" s="123"/>
    </row>
    <row r="212" s="2" customFormat="1" customHeight="1" spans="1:15">
      <c r="A212" s="92"/>
      <c r="B212" s="93"/>
      <c r="C212" s="92"/>
      <c r="D212" s="94"/>
      <c r="E212" s="95"/>
      <c r="F212" s="102"/>
      <c r="G212" s="103"/>
      <c r="H212" s="91"/>
      <c r="I212" s="109">
        <v>7000</v>
      </c>
      <c r="J212" s="106" t="s">
        <v>528</v>
      </c>
      <c r="K212" s="62">
        <f t="shared" si="20"/>
        <v>16.1</v>
      </c>
      <c r="L212" s="62">
        <f t="shared" si="19"/>
        <v>16.6</v>
      </c>
      <c r="M212" s="63" t="s">
        <v>46</v>
      </c>
      <c r="N212" s="122">
        <f t="shared" ref="N212:N220" si="22">0.76*0.26*0.205</f>
        <v>0.040508</v>
      </c>
      <c r="O212" s="123"/>
    </row>
    <row r="213" s="2" customFormat="1" customHeight="1" spans="1:15">
      <c r="A213" s="92"/>
      <c r="B213" s="93"/>
      <c r="C213" s="92"/>
      <c r="D213" s="94"/>
      <c r="E213" s="95"/>
      <c r="F213" s="102"/>
      <c r="G213" s="103"/>
      <c r="H213" s="91"/>
      <c r="I213" s="109">
        <v>7000</v>
      </c>
      <c r="J213" s="106" t="s">
        <v>529</v>
      </c>
      <c r="K213" s="62">
        <f t="shared" si="20"/>
        <v>16.1</v>
      </c>
      <c r="L213" s="62">
        <f t="shared" si="19"/>
        <v>16.6</v>
      </c>
      <c r="M213" s="63" t="s">
        <v>46</v>
      </c>
      <c r="N213" s="122">
        <f t="shared" si="22"/>
        <v>0.040508</v>
      </c>
      <c r="O213" s="123"/>
    </row>
    <row r="214" s="2" customFormat="1" customHeight="1" spans="1:15">
      <c r="A214" s="92"/>
      <c r="B214" s="93"/>
      <c r="C214" s="92"/>
      <c r="D214" s="94"/>
      <c r="E214" s="95"/>
      <c r="F214" s="102"/>
      <c r="G214" s="103"/>
      <c r="H214" s="91"/>
      <c r="I214" s="109">
        <v>7000</v>
      </c>
      <c r="J214" s="106" t="s">
        <v>530</v>
      </c>
      <c r="K214" s="62">
        <f t="shared" si="20"/>
        <v>16.1</v>
      </c>
      <c r="L214" s="62">
        <f t="shared" si="19"/>
        <v>16.6</v>
      </c>
      <c r="M214" s="63" t="s">
        <v>46</v>
      </c>
      <c r="N214" s="122">
        <f t="shared" si="22"/>
        <v>0.040508</v>
      </c>
      <c r="O214" s="123"/>
    </row>
    <row r="215" s="2" customFormat="1" customHeight="1" spans="1:15">
      <c r="A215" s="92"/>
      <c r="B215" s="93"/>
      <c r="C215" s="92"/>
      <c r="D215" s="94"/>
      <c r="E215" s="95"/>
      <c r="F215" s="102"/>
      <c r="G215" s="103"/>
      <c r="H215" s="91"/>
      <c r="I215" s="109">
        <v>7000</v>
      </c>
      <c r="J215" s="106" t="s">
        <v>531</v>
      </c>
      <c r="K215" s="62">
        <f t="shared" si="20"/>
        <v>16.1</v>
      </c>
      <c r="L215" s="62">
        <f t="shared" si="19"/>
        <v>16.6</v>
      </c>
      <c r="M215" s="63" t="s">
        <v>46</v>
      </c>
      <c r="N215" s="122">
        <f t="shared" si="22"/>
        <v>0.040508</v>
      </c>
      <c r="O215" s="123"/>
    </row>
    <row r="216" s="2" customFormat="1" customHeight="1" spans="1:15">
      <c r="A216" s="92"/>
      <c r="B216" s="93"/>
      <c r="C216" s="92"/>
      <c r="D216" s="94"/>
      <c r="E216" s="95"/>
      <c r="F216" s="89"/>
      <c r="G216" s="90"/>
      <c r="H216" s="91">
        <v>900</v>
      </c>
      <c r="I216" s="109">
        <v>5150</v>
      </c>
      <c r="J216" s="106" t="s">
        <v>532</v>
      </c>
      <c r="K216" s="62">
        <f t="shared" si="20"/>
        <v>11.845</v>
      </c>
      <c r="L216" s="62">
        <f t="shared" si="19"/>
        <v>12.345</v>
      </c>
      <c r="M216" s="63" t="s">
        <v>46</v>
      </c>
      <c r="N216" s="124">
        <f t="shared" si="22"/>
        <v>0.040508</v>
      </c>
      <c r="O216" s="123"/>
    </row>
    <row r="217" s="2" customFormat="1" customHeight="1" spans="1:15">
      <c r="A217" s="85" t="s">
        <v>34</v>
      </c>
      <c r="B217" s="86" t="s">
        <v>45</v>
      </c>
      <c r="C217" s="85" t="s">
        <v>36</v>
      </c>
      <c r="D217" s="87" t="s">
        <v>37</v>
      </c>
      <c r="E217" s="88"/>
      <c r="F217" s="102" t="s">
        <v>39</v>
      </c>
      <c r="G217" s="103">
        <v>28150</v>
      </c>
      <c r="H217" s="104"/>
      <c r="I217" s="109">
        <v>7000</v>
      </c>
      <c r="J217" s="106" t="s">
        <v>533</v>
      </c>
      <c r="K217" s="62">
        <f t="shared" si="20"/>
        <v>16.1</v>
      </c>
      <c r="L217" s="62">
        <f t="shared" si="19"/>
        <v>16.6</v>
      </c>
      <c r="M217" s="63" t="s">
        <v>46</v>
      </c>
      <c r="N217" s="122">
        <f t="shared" si="22"/>
        <v>0.040508</v>
      </c>
      <c r="O217" s="123"/>
    </row>
    <row r="218" s="2" customFormat="1" customHeight="1" spans="1:15">
      <c r="A218" s="92"/>
      <c r="B218" s="93"/>
      <c r="C218" s="92"/>
      <c r="D218" s="94"/>
      <c r="E218" s="95"/>
      <c r="F218" s="102"/>
      <c r="G218" s="103"/>
      <c r="H218" s="91"/>
      <c r="I218" s="109">
        <v>7000</v>
      </c>
      <c r="J218" s="106" t="s">
        <v>534</v>
      </c>
      <c r="K218" s="62">
        <f t="shared" si="20"/>
        <v>16.1</v>
      </c>
      <c r="L218" s="62">
        <f t="shared" si="19"/>
        <v>16.6</v>
      </c>
      <c r="M218" s="63" t="s">
        <v>46</v>
      </c>
      <c r="N218" s="122">
        <f t="shared" si="22"/>
        <v>0.040508</v>
      </c>
      <c r="O218" s="123"/>
    </row>
    <row r="219" s="2" customFormat="1" customHeight="1" spans="1:15">
      <c r="A219" s="92"/>
      <c r="B219" s="93"/>
      <c r="C219" s="92"/>
      <c r="D219" s="94"/>
      <c r="E219" s="95"/>
      <c r="F219" s="102"/>
      <c r="G219" s="103"/>
      <c r="H219" s="91"/>
      <c r="I219" s="109">
        <v>7000</v>
      </c>
      <c r="J219" s="106" t="s">
        <v>535</v>
      </c>
      <c r="K219" s="62">
        <f t="shared" si="20"/>
        <v>16.1</v>
      </c>
      <c r="L219" s="62">
        <f t="shared" si="19"/>
        <v>16.6</v>
      </c>
      <c r="M219" s="63" t="s">
        <v>46</v>
      </c>
      <c r="N219" s="122">
        <f t="shared" si="22"/>
        <v>0.040508</v>
      </c>
      <c r="O219" s="123"/>
    </row>
    <row r="220" s="2" customFormat="1" customHeight="1" spans="1:15">
      <c r="A220" s="92"/>
      <c r="B220" s="93"/>
      <c r="C220" s="92"/>
      <c r="D220" s="94"/>
      <c r="E220" s="95"/>
      <c r="F220" s="102"/>
      <c r="G220" s="103"/>
      <c r="H220" s="91"/>
      <c r="I220" s="109">
        <v>7000</v>
      </c>
      <c r="J220" s="106" t="s">
        <v>536</v>
      </c>
      <c r="K220" s="62">
        <f t="shared" si="20"/>
        <v>16.1</v>
      </c>
      <c r="L220" s="62">
        <f t="shared" si="19"/>
        <v>16.6</v>
      </c>
      <c r="M220" s="63" t="s">
        <v>46</v>
      </c>
      <c r="N220" s="122">
        <f t="shared" si="22"/>
        <v>0.040508</v>
      </c>
      <c r="O220" s="123"/>
    </row>
    <row r="221" s="2" customFormat="1" customHeight="1" spans="1:15">
      <c r="A221" s="92"/>
      <c r="B221" s="93"/>
      <c r="C221" s="92"/>
      <c r="D221" s="94"/>
      <c r="E221" s="95"/>
      <c r="F221" s="102"/>
      <c r="G221" s="103"/>
      <c r="H221" s="91">
        <v>300</v>
      </c>
      <c r="I221" s="109">
        <v>450</v>
      </c>
      <c r="J221" s="106" t="s">
        <v>537</v>
      </c>
      <c r="K221" s="62">
        <f t="shared" si="20"/>
        <v>1.035</v>
      </c>
      <c r="L221" s="62">
        <f t="shared" si="19"/>
        <v>1.535</v>
      </c>
      <c r="M221" s="64" t="s">
        <v>48</v>
      </c>
      <c r="N221" s="124">
        <f>0.7*0.16*0.185</f>
        <v>0.02072</v>
      </c>
      <c r="O221" s="123"/>
    </row>
    <row r="222" s="2" customFormat="1" customHeight="1" spans="1:15">
      <c r="A222" s="112"/>
      <c r="B222" s="113"/>
      <c r="C222" s="112"/>
      <c r="D222" s="112"/>
      <c r="E222" s="112"/>
      <c r="F222" s="114"/>
      <c r="G222" s="115"/>
      <c r="H222" s="116"/>
      <c r="I222" s="121"/>
      <c r="J222" s="121"/>
      <c r="K222" s="125"/>
      <c r="L222" s="125"/>
      <c r="M222" s="63"/>
      <c r="N222" s="65"/>
      <c r="O222" s="61"/>
    </row>
    <row r="223" s="2" customFormat="1" ht="30" customHeight="1" spans="1:15">
      <c r="A223" s="117"/>
      <c r="B223" s="118"/>
      <c r="C223" s="117"/>
      <c r="D223" s="117"/>
      <c r="E223" s="119"/>
      <c r="F223" s="120"/>
      <c r="G223" s="121"/>
      <c r="H223" s="116"/>
      <c r="I223" s="126">
        <f>SUM(I8:I222)</f>
        <v>618750</v>
      </c>
      <c r="J223" s="126" t="s">
        <v>538</v>
      </c>
      <c r="K223" s="127">
        <f>SUM(K8:K222)</f>
        <v>2963.66399999999</v>
      </c>
      <c r="L223" s="127">
        <f>SUM(L8:L222)</f>
        <v>3070.664</v>
      </c>
      <c r="M223" s="125"/>
      <c r="N223" s="127">
        <f>SUM(N8:N222)</f>
        <v>8.04909799999999</v>
      </c>
      <c r="O223" s="61"/>
    </row>
    <row r="224" s="1" customFormat="1" spans="8:12">
      <c r="H224" s="4"/>
      <c r="I224" s="78"/>
      <c r="J224" s="78"/>
      <c r="K224" s="5"/>
      <c r="L224" s="5"/>
    </row>
    <row r="225" s="1" customFormat="1" spans="8:12">
      <c r="H225" s="4"/>
      <c r="K225" s="5"/>
      <c r="L225" s="5"/>
    </row>
    <row r="226" s="1" customFormat="1" spans="8:12">
      <c r="H226" s="50"/>
      <c r="K226" s="5"/>
      <c r="L226" s="5"/>
    </row>
    <row r="227" s="1" customFormat="1" spans="8:12">
      <c r="H227" s="4"/>
      <c r="K227" s="5"/>
      <c r="L227" s="5"/>
    </row>
    <row r="228" s="1" customFormat="1" spans="11:12">
      <c r="K228" s="5"/>
      <c r="L228" s="5"/>
    </row>
    <row r="229" s="1" customFormat="1" spans="8:12">
      <c r="H229" s="4"/>
      <c r="K229" s="5"/>
      <c r="L229" s="5"/>
    </row>
    <row r="230" s="1" customFormat="1" spans="8:12">
      <c r="H230" s="4"/>
      <c r="K230" s="5"/>
      <c r="L230" s="5"/>
    </row>
    <row r="231" s="1" customFormat="1" spans="8:12">
      <c r="H231" s="4"/>
      <c r="K231" s="5"/>
      <c r="L231" s="5"/>
    </row>
  </sheetData>
  <mergeCells count="109">
    <mergeCell ref="A1:M1"/>
    <mergeCell ref="A2:M2"/>
    <mergeCell ref="F3:G3"/>
    <mergeCell ref="A8:A13"/>
    <mergeCell ref="A14:A44"/>
    <mergeCell ref="A45:A63"/>
    <mergeCell ref="A64:A72"/>
    <mergeCell ref="A73:A76"/>
    <mergeCell ref="A77:A98"/>
    <mergeCell ref="A99:A129"/>
    <mergeCell ref="A130:A158"/>
    <mergeCell ref="A159:A176"/>
    <mergeCell ref="A178:A181"/>
    <mergeCell ref="A182:A199"/>
    <mergeCell ref="A200:A206"/>
    <mergeCell ref="A207:A216"/>
    <mergeCell ref="A217:A221"/>
    <mergeCell ref="B8:B13"/>
    <mergeCell ref="B14:B44"/>
    <mergeCell ref="B45:B63"/>
    <mergeCell ref="B64:B72"/>
    <mergeCell ref="B73:B76"/>
    <mergeCell ref="B77:B98"/>
    <mergeCell ref="B99:B129"/>
    <mergeCell ref="B130:B158"/>
    <mergeCell ref="B159:B176"/>
    <mergeCell ref="B178:B181"/>
    <mergeCell ref="B182:B199"/>
    <mergeCell ref="B200:B206"/>
    <mergeCell ref="B207:B216"/>
    <mergeCell ref="B217:B221"/>
    <mergeCell ref="C8:C13"/>
    <mergeCell ref="C14:C44"/>
    <mergeCell ref="C45:C63"/>
    <mergeCell ref="C64:C72"/>
    <mergeCell ref="C73:C76"/>
    <mergeCell ref="C77:C98"/>
    <mergeCell ref="C99:C129"/>
    <mergeCell ref="C130:C158"/>
    <mergeCell ref="C159:C176"/>
    <mergeCell ref="C178:C181"/>
    <mergeCell ref="C182:C199"/>
    <mergeCell ref="C200:C206"/>
    <mergeCell ref="C207:C216"/>
    <mergeCell ref="C217:C221"/>
    <mergeCell ref="D8:D13"/>
    <mergeCell ref="D14:D44"/>
    <mergeCell ref="D45:D63"/>
    <mergeCell ref="D64:D72"/>
    <mergeCell ref="D73:D76"/>
    <mergeCell ref="D77:D98"/>
    <mergeCell ref="D99:D129"/>
    <mergeCell ref="D130:D158"/>
    <mergeCell ref="D159:D176"/>
    <mergeCell ref="D178:D181"/>
    <mergeCell ref="D182:D199"/>
    <mergeCell ref="D200:D206"/>
    <mergeCell ref="D207:D216"/>
    <mergeCell ref="D217:D221"/>
    <mergeCell ref="E8:E13"/>
    <mergeCell ref="E14:E44"/>
    <mergeCell ref="E45:E63"/>
    <mergeCell ref="E64:E72"/>
    <mergeCell ref="E73:E76"/>
    <mergeCell ref="E77:E98"/>
    <mergeCell ref="E99:E129"/>
    <mergeCell ref="E130:E158"/>
    <mergeCell ref="E159:E176"/>
    <mergeCell ref="E178:E181"/>
    <mergeCell ref="E182:E199"/>
    <mergeCell ref="E200:E206"/>
    <mergeCell ref="E207:E216"/>
    <mergeCell ref="E217:E221"/>
    <mergeCell ref="F8:F13"/>
    <mergeCell ref="F14:F44"/>
    <mergeCell ref="F45:F63"/>
    <mergeCell ref="F64:F72"/>
    <mergeCell ref="F73:F76"/>
    <mergeCell ref="F77:F98"/>
    <mergeCell ref="F99:F129"/>
    <mergeCell ref="F130:F158"/>
    <mergeCell ref="F159:F176"/>
    <mergeCell ref="F178:F181"/>
    <mergeCell ref="F182:F199"/>
    <mergeCell ref="F200:F206"/>
    <mergeCell ref="F207:F216"/>
    <mergeCell ref="F217:F221"/>
    <mergeCell ref="G8:G13"/>
    <mergeCell ref="G14:G44"/>
    <mergeCell ref="G45:G63"/>
    <mergeCell ref="G64:G72"/>
    <mergeCell ref="G73:G76"/>
    <mergeCell ref="G77:G98"/>
    <mergeCell ref="G99:G129"/>
    <mergeCell ref="G130:G158"/>
    <mergeCell ref="G159:G176"/>
    <mergeCell ref="G178:G181"/>
    <mergeCell ref="G182:G199"/>
    <mergeCell ref="G200:G206"/>
    <mergeCell ref="G207:G216"/>
    <mergeCell ref="G217:G221"/>
    <mergeCell ref="O8:O35"/>
    <mergeCell ref="O36:O63"/>
    <mergeCell ref="O64:O89"/>
    <mergeCell ref="O90:O115"/>
    <mergeCell ref="O116:O141"/>
    <mergeCell ref="O142:O167"/>
    <mergeCell ref="O168:O193"/>
    <mergeCell ref="O194:O221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M28" sqref="M28"/>
    </sheetView>
  </sheetViews>
  <sheetFormatPr defaultColWidth="18" defaultRowHeight="15"/>
  <cols>
    <col min="1" max="1" width="9.875" style="1" customWidth="1"/>
    <col min="2" max="2" width="20.75" style="1" customWidth="1"/>
    <col min="3" max="3" width="10.5" style="1" customWidth="1"/>
    <col min="4" max="4" width="10.875" style="1" customWidth="1"/>
    <col min="5" max="5" width="18.875" style="1" customWidth="1"/>
    <col min="6" max="6" width="5.5" style="1" customWidth="1"/>
    <col min="7" max="7" width="8.875" style="1" customWidth="1"/>
    <col min="8" max="8" width="6.5" style="4" customWidth="1"/>
    <col min="9" max="9" width="8.26666666666667" style="1" customWidth="1"/>
    <col min="10" max="10" width="8.5" style="1" customWidth="1"/>
    <col min="11" max="11" width="7.36666666666667" style="5" customWidth="1"/>
    <col min="12" max="12" width="10.0916666666667" style="5" customWidth="1"/>
    <col min="13" max="13" width="11.5" style="1" customWidth="1"/>
    <col min="14" max="14" width="9.75" style="1" customWidth="1"/>
    <col min="15" max="15" width="11" style="1" customWidth="1"/>
    <col min="16" max="16384" width="18" style="1"/>
  </cols>
  <sheetData>
    <row r="1" s="1" customFormat="1" ht="40" customHeight="1" spans="1:13">
      <c r="A1" s="6" t="s">
        <v>0</v>
      </c>
      <c r="B1" s="7"/>
      <c r="C1" s="7"/>
      <c r="D1" s="7"/>
      <c r="E1" s="7"/>
      <c r="F1" s="7"/>
      <c r="G1" s="7"/>
      <c r="H1" s="7"/>
      <c r="I1" s="51"/>
      <c r="J1" s="51"/>
      <c r="K1" s="7"/>
      <c r="L1" s="7"/>
      <c r="M1" s="7"/>
    </row>
    <row r="2" s="1" customFormat="1" ht="25.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5.75" spans="5:12">
      <c r="E3" s="9" t="s">
        <v>2</v>
      </c>
      <c r="F3" s="10" t="s">
        <v>313</v>
      </c>
      <c r="G3" s="10"/>
      <c r="H3" s="11"/>
      <c r="I3" s="50"/>
      <c r="J3" s="50"/>
      <c r="K3" s="5"/>
      <c r="L3" s="5"/>
    </row>
    <row r="4" s="1" customFormat="1" ht="19.5" customHeight="1" spans="2:12">
      <c r="B4" s="12"/>
      <c r="E4" s="13" t="s">
        <v>4</v>
      </c>
      <c r="F4" s="14"/>
      <c r="G4" s="15"/>
      <c r="H4" s="4"/>
      <c r="I4" s="52"/>
      <c r="K4" s="53" t="s">
        <v>5</v>
      </c>
      <c r="L4" s="54"/>
    </row>
    <row r="5" s="1" customFormat="1" hidden="1" spans="2:12">
      <c r="B5" s="16"/>
      <c r="H5" s="4"/>
      <c r="K5" s="5"/>
      <c r="L5" s="5"/>
    </row>
    <row r="6" s="2" customFormat="1" ht="38.25" spans="1:15">
      <c r="A6" s="17" t="s">
        <v>6</v>
      </c>
      <c r="B6" s="18" t="s">
        <v>7</v>
      </c>
      <c r="C6" s="18" t="s">
        <v>8</v>
      </c>
      <c r="D6" s="18" t="s">
        <v>9</v>
      </c>
      <c r="E6" s="19" t="s">
        <v>10</v>
      </c>
      <c r="F6" s="19" t="s">
        <v>11</v>
      </c>
      <c r="G6" s="20" t="s">
        <v>12</v>
      </c>
      <c r="H6" s="20" t="s">
        <v>13</v>
      </c>
      <c r="I6" s="55" t="s">
        <v>14</v>
      </c>
      <c r="J6" s="24" t="s">
        <v>15</v>
      </c>
      <c r="K6" s="56" t="s">
        <v>16</v>
      </c>
      <c r="L6" s="56" t="s">
        <v>17</v>
      </c>
      <c r="M6" s="18" t="s">
        <v>18</v>
      </c>
      <c r="N6" s="57" t="s">
        <v>19</v>
      </c>
      <c r="O6" s="58" t="s">
        <v>201</v>
      </c>
    </row>
    <row r="7" s="2" customFormat="1" ht="32.25" customHeight="1" spans="1:15">
      <c r="A7" s="17" t="s">
        <v>20</v>
      </c>
      <c r="B7" s="21" t="s">
        <v>21</v>
      </c>
      <c r="C7" s="22" t="s">
        <v>22</v>
      </c>
      <c r="D7" s="23" t="s">
        <v>23</v>
      </c>
      <c r="E7" s="24" t="s">
        <v>24</v>
      </c>
      <c r="F7" s="24" t="s">
        <v>25</v>
      </c>
      <c r="G7" s="20" t="s">
        <v>26</v>
      </c>
      <c r="H7" s="20" t="s">
        <v>27</v>
      </c>
      <c r="I7" s="59" t="s">
        <v>28</v>
      </c>
      <c r="J7" s="60" t="s">
        <v>29</v>
      </c>
      <c r="K7" s="56" t="s">
        <v>30</v>
      </c>
      <c r="L7" s="56" t="s">
        <v>31</v>
      </c>
      <c r="M7" s="18" t="s">
        <v>32</v>
      </c>
      <c r="N7" s="57" t="s">
        <v>33</v>
      </c>
      <c r="O7" s="61"/>
    </row>
    <row r="8" s="2" customFormat="1" ht="20" customHeight="1" spans="1:15">
      <c r="A8" s="25" t="s">
        <v>202</v>
      </c>
      <c r="B8" s="26" t="s">
        <v>539</v>
      </c>
      <c r="C8" s="27" t="s">
        <v>36</v>
      </c>
      <c r="D8" s="27" t="s">
        <v>37</v>
      </c>
      <c r="E8" s="28"/>
      <c r="F8" s="28"/>
      <c r="G8" s="29">
        <v>2100</v>
      </c>
      <c r="H8" s="29"/>
      <c r="I8" s="29">
        <v>2000</v>
      </c>
      <c r="J8" s="28" t="s">
        <v>540</v>
      </c>
      <c r="K8" s="62">
        <f>I8*0.00692</f>
        <v>13.84</v>
      </c>
      <c r="L8" s="62">
        <f>K8+0.5</f>
        <v>14.34</v>
      </c>
      <c r="M8" s="63" t="s">
        <v>41</v>
      </c>
      <c r="N8" s="57">
        <f>0.7*0.26*0.205</f>
        <v>0.03731</v>
      </c>
      <c r="O8" s="61"/>
    </row>
    <row r="9" s="3" customFormat="1" ht="20" customHeight="1" spans="1:15">
      <c r="A9" s="30"/>
      <c r="B9" s="31"/>
      <c r="C9" s="32"/>
      <c r="D9" s="32"/>
      <c r="E9" s="33"/>
      <c r="F9" s="33"/>
      <c r="G9" s="34"/>
      <c r="H9" s="29">
        <v>50</v>
      </c>
      <c r="I9" s="29">
        <v>150</v>
      </c>
      <c r="J9" s="28" t="s">
        <v>541</v>
      </c>
      <c r="K9" s="62">
        <f>I9*0.00692</f>
        <v>1.038</v>
      </c>
      <c r="L9" s="62">
        <f>K9+0.5</f>
        <v>1.538</v>
      </c>
      <c r="M9" s="64" t="s">
        <v>48</v>
      </c>
      <c r="N9" s="65">
        <f>0.7*0.16*0.185</f>
        <v>0.02072</v>
      </c>
      <c r="O9" s="66"/>
    </row>
    <row r="10" s="2" customFormat="1" ht="20" customHeight="1" spans="1:15">
      <c r="A10" s="35" t="s">
        <v>202</v>
      </c>
      <c r="B10" s="36" t="s">
        <v>45</v>
      </c>
      <c r="C10" s="35" t="s">
        <v>36</v>
      </c>
      <c r="D10" s="37" t="s">
        <v>37</v>
      </c>
      <c r="E10" s="35"/>
      <c r="F10" s="38" t="s">
        <v>39</v>
      </c>
      <c r="G10" s="39">
        <v>100</v>
      </c>
      <c r="H10" s="39">
        <v>20</v>
      </c>
      <c r="I10" s="39">
        <f t="shared" ref="I10:I15" si="0">G10+H10</f>
        <v>120</v>
      </c>
      <c r="J10" s="156" t="s">
        <v>542</v>
      </c>
      <c r="K10" s="39">
        <v>3</v>
      </c>
      <c r="L10" s="39">
        <v>3</v>
      </c>
      <c r="M10" s="37" t="s">
        <v>48</v>
      </c>
      <c r="N10" s="65">
        <v>0.02072</v>
      </c>
      <c r="O10" s="68"/>
    </row>
    <row r="11" s="2" customFormat="1" ht="20" customHeight="1" spans="1:15">
      <c r="A11" s="40"/>
      <c r="B11" s="41"/>
      <c r="C11" s="40"/>
      <c r="D11" s="42"/>
      <c r="E11" s="40"/>
      <c r="F11" s="38" t="s">
        <v>40</v>
      </c>
      <c r="G11" s="39">
        <v>550</v>
      </c>
      <c r="H11" s="39">
        <v>20</v>
      </c>
      <c r="I11" s="39">
        <f t="shared" si="0"/>
        <v>570</v>
      </c>
      <c r="J11" s="69"/>
      <c r="K11" s="69"/>
      <c r="L11" s="69"/>
      <c r="M11" s="42"/>
      <c r="N11" s="70"/>
      <c r="O11" s="71"/>
    </row>
    <row r="12" s="2" customFormat="1" ht="20" customHeight="1" spans="1:15">
      <c r="A12" s="40"/>
      <c r="B12" s="41"/>
      <c r="C12" s="40"/>
      <c r="D12" s="42"/>
      <c r="E12" s="40"/>
      <c r="F12" s="38" t="s">
        <v>42</v>
      </c>
      <c r="G12" s="39">
        <v>600</v>
      </c>
      <c r="H12" s="39">
        <v>20</v>
      </c>
      <c r="I12" s="39">
        <f t="shared" si="0"/>
        <v>620</v>
      </c>
      <c r="J12" s="69"/>
      <c r="K12" s="69"/>
      <c r="L12" s="69"/>
      <c r="M12" s="42"/>
      <c r="N12" s="70"/>
      <c r="O12" s="71"/>
    </row>
    <row r="13" s="2" customFormat="1" ht="20" customHeight="1" spans="1:15">
      <c r="A13" s="40"/>
      <c r="B13" s="41"/>
      <c r="C13" s="40"/>
      <c r="D13" s="42"/>
      <c r="E13" s="40"/>
      <c r="F13" s="38" t="s">
        <v>44</v>
      </c>
      <c r="G13" s="39">
        <v>500</v>
      </c>
      <c r="H13" s="39">
        <v>20</v>
      </c>
      <c r="I13" s="39">
        <f t="shared" si="0"/>
        <v>520</v>
      </c>
      <c r="J13" s="69"/>
      <c r="K13" s="69"/>
      <c r="L13" s="69"/>
      <c r="M13" s="42"/>
      <c r="N13" s="70"/>
      <c r="O13" s="71"/>
    </row>
    <row r="14" s="2" customFormat="1" ht="20" customHeight="1" spans="1:15">
      <c r="A14" s="40"/>
      <c r="B14" s="41"/>
      <c r="C14" s="40"/>
      <c r="D14" s="42"/>
      <c r="E14" s="40"/>
      <c r="F14" s="38" t="s">
        <v>47</v>
      </c>
      <c r="G14" s="39">
        <v>350</v>
      </c>
      <c r="H14" s="39">
        <v>20</v>
      </c>
      <c r="I14" s="39">
        <f t="shared" si="0"/>
        <v>370</v>
      </c>
      <c r="J14" s="69"/>
      <c r="K14" s="69"/>
      <c r="L14" s="69"/>
      <c r="M14" s="42"/>
      <c r="N14" s="70"/>
      <c r="O14" s="71"/>
    </row>
    <row r="15" s="2" customFormat="1" ht="20" customHeight="1" spans="1:15">
      <c r="A15" s="40"/>
      <c r="B15" s="41"/>
      <c r="C15" s="40"/>
      <c r="D15" s="42"/>
      <c r="E15" s="40"/>
      <c r="F15" s="38" t="s">
        <v>49</v>
      </c>
      <c r="G15" s="39">
        <v>150</v>
      </c>
      <c r="H15" s="39">
        <v>20</v>
      </c>
      <c r="I15" s="39">
        <f t="shared" si="0"/>
        <v>170</v>
      </c>
      <c r="J15" s="69"/>
      <c r="K15" s="69"/>
      <c r="L15" s="69"/>
      <c r="M15" s="42"/>
      <c r="N15" s="72"/>
      <c r="O15" s="73"/>
    </row>
    <row r="16" s="2" customFormat="1" ht="20" customHeight="1" spans="1:15">
      <c r="A16" s="43"/>
      <c r="B16" s="44"/>
      <c r="C16" s="43"/>
      <c r="D16" s="43"/>
      <c r="E16" s="45"/>
      <c r="F16" s="46"/>
      <c r="G16" s="47"/>
      <c r="H16" s="38"/>
      <c r="I16" s="38"/>
      <c r="J16" s="38"/>
      <c r="K16" s="74"/>
      <c r="L16" s="74"/>
      <c r="M16" s="75"/>
      <c r="N16" s="57"/>
      <c r="O16" s="76"/>
    </row>
    <row r="17" s="2" customFormat="1" ht="19" customHeight="1" spans="1:15">
      <c r="A17" s="45"/>
      <c r="B17" s="48"/>
      <c r="C17" s="45"/>
      <c r="D17" s="45"/>
      <c r="E17" s="38"/>
      <c r="F17" s="49"/>
      <c r="G17" s="38"/>
      <c r="H17" s="38"/>
      <c r="I17" s="38">
        <f>SUM(I8:I16)</f>
        <v>4520</v>
      </c>
      <c r="J17" s="38" t="s">
        <v>543</v>
      </c>
      <c r="K17" s="74">
        <f>SUM(K10:K16)</f>
        <v>3</v>
      </c>
      <c r="L17" s="74">
        <f>SUM(L10:L16)</f>
        <v>3</v>
      </c>
      <c r="M17" s="77"/>
      <c r="N17" s="57">
        <f>SUM(N10:N16)</f>
        <v>0.02072</v>
      </c>
      <c r="O17" s="76"/>
    </row>
    <row r="18" s="1" customFormat="1" spans="8:12">
      <c r="H18" s="4"/>
      <c r="I18" s="78"/>
      <c r="J18" s="78"/>
      <c r="K18" s="5"/>
      <c r="L18" s="5"/>
    </row>
    <row r="19" s="1" customFormat="1" spans="8:12">
      <c r="H19" s="4"/>
      <c r="K19" s="5"/>
      <c r="L19" s="5"/>
    </row>
    <row r="20" s="1" customFormat="1" spans="8:12">
      <c r="H20" s="50"/>
      <c r="K20" s="5"/>
      <c r="L20" s="5"/>
    </row>
    <row r="21" s="1" customFormat="1" spans="8:12">
      <c r="H21" s="4"/>
      <c r="K21" s="5"/>
      <c r="L21" s="5"/>
    </row>
    <row r="22" s="1" customFormat="1" spans="8:12">
      <c r="H22" s="4"/>
      <c r="K22" s="5"/>
      <c r="L22" s="5"/>
    </row>
    <row r="23" s="1" customFormat="1" spans="8:12">
      <c r="H23" s="4"/>
      <c r="K23" s="5"/>
      <c r="L23" s="5"/>
    </row>
    <row r="24" s="1" customFormat="1" spans="8:12">
      <c r="H24" s="4"/>
      <c r="K24" s="5"/>
      <c r="L24" s="5"/>
    </row>
    <row r="25" s="1" customFormat="1" spans="8:12">
      <c r="H25" s="4"/>
      <c r="K25" s="5"/>
      <c r="L25" s="5"/>
    </row>
  </sheetData>
  <mergeCells count="21">
    <mergeCell ref="A1:M1"/>
    <mergeCell ref="A2:M2"/>
    <mergeCell ref="F3:G3"/>
    <mergeCell ref="A8:A9"/>
    <mergeCell ref="A10:A15"/>
    <mergeCell ref="B8:B9"/>
    <mergeCell ref="B10:B15"/>
    <mergeCell ref="C8:C9"/>
    <mergeCell ref="C10:C15"/>
    <mergeCell ref="D8:D9"/>
    <mergeCell ref="D10:D15"/>
    <mergeCell ref="E8:E9"/>
    <mergeCell ref="E10:E15"/>
    <mergeCell ref="F8:F9"/>
    <mergeCell ref="G8:G9"/>
    <mergeCell ref="J10:J15"/>
    <mergeCell ref="K10:K15"/>
    <mergeCell ref="L10:L15"/>
    <mergeCell ref="M10:M15"/>
    <mergeCell ref="N10:N15"/>
    <mergeCell ref="O10:O15"/>
  </mergeCells>
  <pageMargins left="0.75" right="0.75" top="1" bottom="1" header="0.5" footer="0.5"/>
  <pageSetup paperSize="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UX250606014 ZRS95169.DC US.ECOM</vt:lpstr>
      <vt:lpstr>第一批15号已发货</vt:lpstr>
      <vt:lpstr>第二批18号已发货</vt:lpstr>
      <vt:lpstr>第三批20号</vt:lpstr>
      <vt:lpstr>第四批23号</vt:lpstr>
      <vt:lpstr>备用腰封尺码条送货单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2025-09-23T05:02:44Z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4E26E9470E3344AC8FF5B5354A26E6D0_13</vt:lpwstr>
  </property>
  <property fmtid="{D5CDD505-2E9C-101B-9397-08002B2CF9AE}" pid="4" name="commondata">
    <vt:lpwstr>eyJoZGlkIjoiOTQ5YTg3MzFiNTU1YmJjMDc5NWJjZjQzMGI5ZTIwZDEifQ==</vt:lpwstr>
  </property>
</Properties>
</file>