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<sst xmlns="http://schemas.openxmlformats.org/spreadsheetml/2006/main" count="86" uniqueCount="57">
  <si>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</si>
  <si>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</si>
  <si>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邮政快运单号:</t>
  </si>
  <si>
    <t>8429953103312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</si>
  <si>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</si>
  <si>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</si>
  <si>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</si>
  <si>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</si>
  <si>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</si>
  <si>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</si>
  <si>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</si>
  <si>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</si>
  <si>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</si>
  <si>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</si>
  <si>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</si>
  <si>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</si>
  <si>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</si>
  <si>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</si>
  <si>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</si>
  <si>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</si>
  <si>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</si>
  <si>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</si>
  <si>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</si>
  <si>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</si>
  <si>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</si>
  <si>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</si>
  <si>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</si>
  <si>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P25093037</t>
  </si>
  <si>
    <t>JJW-ST-003</t>
  </si>
  <si>
    <t>S25091343</t>
  </si>
  <si>
    <t>173095 陶土红款</t>
  </si>
  <si>
    <t>20.5CM</t>
  </si>
  <si>
    <t>21*37*30</t>
  </si>
  <si>
    <t>173095 白色款</t>
  </si>
  <si>
    <t>175855 白色款</t>
  </si>
  <si>
    <t>175855 陶土红款</t>
  </si>
  <si>
    <t>175855 海洋绿款</t>
  </si>
  <si>
    <t>140774 白色款</t>
  </si>
  <si>
    <t>140827 海洋绿款</t>
  </si>
  <si>
    <t>172893 翻单印花款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</si>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</sst>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34" fillId="6" borderId="26" applyNumberFormat="0" applyAlignment="0" applyProtection="0">
      <alignment vertical="center"/>
    </xf>
    <xf numFmtId="0" fontId="35" fillId="6" borderId="25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24" fillId="0" borderId="19" xfId="0" applyFont="1" applyFill="1" applyBorder="1" applyAlignment="1" applyProtection="1">
      <alignment horizontal="center" vertical="center" shrinkToFit="1"/>
    </xf>
    <xf numFmtId="0" fontId="23" fillId="2" borderId="20" xfId="0" applyFont="1" applyFill="1" applyBorder="1" applyAlignment="1" applyProtection="1">
      <alignment horizontal="center" vertical="center" shrinkToFit="1"/>
    </xf>
    <xf numFmtId="0" fontId="24" fillId="0" borderId="20" xfId="0" applyFont="1" applyFill="1" applyBorder="1" applyAlignment="1" applyProtection="1">
      <alignment horizontal="center" vertical="center" shrinkToFit="1"/>
    </xf>
    <xf numFmtId="0" fontId="23" fillId="2" borderId="21" xfId="0" applyFont="1" applyFill="1" applyBorder="1" applyAlignment="1" applyProtection="1">
      <alignment horizontal="center" vertical="center" shrinkToFit="1"/>
    </xf>
    <xf numFmtId="0" fontId="24" fillId="0" borderId="21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topLeftCell="A10" workbookViewId="0">
      <selection activeCell="H23" sqref="H2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45925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2500</v>
      </c>
      <c r="G9" s="50">
        <f>+F9*0.02</f>
        <v>50</v>
      </c>
      <c r="H9" s="51">
        <f>+F9+G9</f>
        <v>2550</v>
      </c>
      <c r="I9" s="67">
        <v>1</v>
      </c>
      <c r="J9" s="67">
        <f>K9-0.4</f>
        <v>4.66</v>
      </c>
      <c r="K9" s="68">
        <v>5.06</v>
      </c>
      <c r="L9" s="68" t="s">
        <v>32</v>
      </c>
    </row>
    <row r="10" ht="42" customHeight="1" spans="1:12">
      <c r="A10" s="44" t="s">
        <v>27</v>
      </c>
      <c r="B10" s="45" t="s">
        <v>28</v>
      </c>
      <c r="C10" s="46" t="s">
        <v>29</v>
      </c>
      <c r="D10" s="47" t="s">
        <v>33</v>
      </c>
      <c r="E10" s="48" t="s">
        <v>31</v>
      </c>
      <c r="F10" s="49">
        <v>3140</v>
      </c>
      <c r="G10" s="48">
        <f t="shared" ref="G10:G16" si="0">F10*0.02</f>
        <v>62.8</v>
      </c>
      <c r="H10" s="51">
        <f t="shared" ref="H10:H16" si="1">F10+G10</f>
        <v>3202.8</v>
      </c>
      <c r="I10" s="69"/>
      <c r="J10" s="69"/>
      <c r="K10" s="70"/>
      <c r="L10" s="70"/>
    </row>
    <row r="11" ht="42" customHeight="1" spans="1:12">
      <c r="A11" s="44" t="s">
        <v>27</v>
      </c>
      <c r="B11" s="45" t="s">
        <v>28</v>
      </c>
      <c r="C11" s="46" t="s">
        <v>29</v>
      </c>
      <c r="D11" s="47" t="s">
        <v>34</v>
      </c>
      <c r="E11" s="48" t="s">
        <v>31</v>
      </c>
      <c r="F11" s="49">
        <v>3450</v>
      </c>
      <c r="G11" s="48">
        <f t="shared" si="0"/>
        <v>69</v>
      </c>
      <c r="H11" s="51">
        <f t="shared" si="1"/>
        <v>3519</v>
      </c>
      <c r="I11" s="69"/>
      <c r="J11" s="69"/>
      <c r="K11" s="70"/>
      <c r="L11" s="70"/>
    </row>
    <row r="12" ht="42" customHeight="1" spans="1:12">
      <c r="A12" s="44" t="s">
        <v>27</v>
      </c>
      <c r="B12" s="45" t="s">
        <v>28</v>
      </c>
      <c r="C12" s="46" t="s">
        <v>29</v>
      </c>
      <c r="D12" s="47" t="s">
        <v>35</v>
      </c>
      <c r="E12" s="48" t="s">
        <v>31</v>
      </c>
      <c r="F12" s="49">
        <v>2000</v>
      </c>
      <c r="G12" s="48">
        <f t="shared" si="0"/>
        <v>40</v>
      </c>
      <c r="H12" s="51">
        <f t="shared" si="1"/>
        <v>2040</v>
      </c>
      <c r="I12" s="69"/>
      <c r="J12" s="69"/>
      <c r="K12" s="70"/>
      <c r="L12" s="70"/>
    </row>
    <row r="13" ht="42" customHeight="1" spans="1:12">
      <c r="A13" s="44" t="s">
        <v>27</v>
      </c>
      <c r="B13" s="45" t="s">
        <v>28</v>
      </c>
      <c r="C13" s="46" t="s">
        <v>29</v>
      </c>
      <c r="D13" s="47" t="s">
        <v>36</v>
      </c>
      <c r="E13" s="48" t="s">
        <v>31</v>
      </c>
      <c r="F13" s="49">
        <v>2700</v>
      </c>
      <c r="G13" s="48">
        <f t="shared" si="0"/>
        <v>54</v>
      </c>
      <c r="H13" s="51">
        <f t="shared" si="1"/>
        <v>2754</v>
      </c>
      <c r="I13" s="69"/>
      <c r="J13" s="69"/>
      <c r="K13" s="70"/>
      <c r="L13" s="70"/>
    </row>
    <row r="14" ht="42" customHeight="1" spans="1:12">
      <c r="A14" s="44" t="s">
        <v>27</v>
      </c>
      <c r="B14" s="45" t="s">
        <v>28</v>
      </c>
      <c r="C14" s="46" t="s">
        <v>29</v>
      </c>
      <c r="D14" s="47" t="s">
        <v>37</v>
      </c>
      <c r="E14" s="48" t="s">
        <v>31</v>
      </c>
      <c r="F14" s="49">
        <v>250</v>
      </c>
      <c r="G14" s="48">
        <f t="shared" si="0"/>
        <v>5</v>
      </c>
      <c r="H14" s="51">
        <f t="shared" si="1"/>
        <v>255</v>
      </c>
      <c r="I14" s="69"/>
      <c r="J14" s="69"/>
      <c r="K14" s="70"/>
      <c r="L14" s="70"/>
    </row>
    <row r="15" ht="42" customHeight="1" spans="1:12">
      <c r="A15" s="44" t="s">
        <v>27</v>
      </c>
      <c r="B15" s="45" t="s">
        <v>28</v>
      </c>
      <c r="C15" s="46" t="s">
        <v>29</v>
      </c>
      <c r="D15" s="47" t="s">
        <v>38</v>
      </c>
      <c r="E15" s="48" t="s">
        <v>31</v>
      </c>
      <c r="F15" s="49">
        <v>210</v>
      </c>
      <c r="G15" s="50">
        <f t="shared" si="0"/>
        <v>4.2</v>
      </c>
      <c r="H15" s="51">
        <f t="shared" si="1"/>
        <v>214.2</v>
      </c>
      <c r="I15" s="69"/>
      <c r="J15" s="69"/>
      <c r="K15" s="70"/>
      <c r="L15" s="70"/>
    </row>
    <row r="16" ht="42" customHeight="1" spans="1:12">
      <c r="A16" s="44" t="s">
        <v>27</v>
      </c>
      <c r="B16" s="45" t="s">
        <v>28</v>
      </c>
      <c r="C16" s="46" t="s">
        <v>29</v>
      </c>
      <c r="D16" s="47" t="s">
        <v>39</v>
      </c>
      <c r="E16" s="48" t="s">
        <v>31</v>
      </c>
      <c r="F16" s="49">
        <v>1260</v>
      </c>
      <c r="G16" s="50">
        <f t="shared" si="0"/>
        <v>25.2</v>
      </c>
      <c r="H16" s="51">
        <f t="shared" si="1"/>
        <v>1285.2</v>
      </c>
      <c r="I16" s="71"/>
      <c r="J16" s="71"/>
      <c r="K16" s="72"/>
      <c r="L16" s="72"/>
    </row>
    <row r="17" ht="24" customHeight="1" spans="1:12">
      <c r="A17" s="52"/>
      <c r="B17" s="45"/>
      <c r="C17" s="53"/>
      <c r="D17" s="52"/>
      <c r="E17" s="52"/>
      <c r="F17" s="54"/>
      <c r="G17" s="55"/>
      <c r="H17" s="55"/>
      <c r="I17" s="55"/>
      <c r="J17" s="55"/>
      <c r="K17" s="55"/>
      <c r="L17" s="55"/>
    </row>
    <row r="18" ht="24" customHeight="1" spans="1:12">
      <c r="A18" s="52"/>
      <c r="B18" s="45"/>
      <c r="C18" s="53"/>
      <c r="D18" s="52"/>
      <c r="E18" s="52"/>
      <c r="F18" s="54"/>
      <c r="G18" s="56"/>
      <c r="H18" s="56"/>
      <c r="I18" s="56"/>
      <c r="J18" s="56"/>
      <c r="K18" s="56"/>
      <c r="L18" s="55"/>
    </row>
    <row r="19" ht="24" customHeight="1" spans="1:12">
      <c r="A19" s="52"/>
      <c r="B19" s="45"/>
      <c r="C19" s="53"/>
      <c r="D19" s="52"/>
      <c r="E19" s="52"/>
      <c r="F19" s="54"/>
      <c r="G19" s="56"/>
      <c r="H19" s="56"/>
      <c r="I19" s="56"/>
      <c r="J19" s="56"/>
      <c r="K19" s="56"/>
      <c r="L19" s="55"/>
    </row>
    <row r="20" ht="24" customHeight="1" spans="1:12">
      <c r="A20" s="54"/>
      <c r="B20" s="45"/>
      <c r="C20" s="53"/>
      <c r="D20" s="52"/>
      <c r="E20" s="52"/>
      <c r="F20" s="54"/>
      <c r="G20" s="56"/>
      <c r="H20" s="56"/>
      <c r="I20" s="56"/>
      <c r="J20" s="56"/>
      <c r="K20" s="56"/>
      <c r="L20" s="55"/>
    </row>
    <row r="21" ht="24" customHeight="1" spans="1:12">
      <c r="A21" s="54"/>
      <c r="B21" s="45"/>
      <c r="C21" s="53"/>
      <c r="D21" s="52"/>
      <c r="E21" s="52"/>
      <c r="F21" s="54"/>
      <c r="G21" s="56"/>
      <c r="H21" s="56"/>
      <c r="I21" s="56"/>
      <c r="J21" s="56"/>
      <c r="K21" s="56"/>
      <c r="L21" s="55"/>
    </row>
    <row r="22" ht="24" customHeight="1" spans="1:12">
      <c r="A22" s="54"/>
      <c r="B22" s="57"/>
      <c r="C22" s="53"/>
      <c r="D22" s="52"/>
      <c r="E22" s="52"/>
      <c r="F22" s="54"/>
      <c r="G22" s="56"/>
      <c r="H22" s="56"/>
      <c r="I22" s="56"/>
      <c r="J22" s="56"/>
      <c r="K22" s="56"/>
      <c r="L22" s="55"/>
    </row>
    <row r="23" ht="15" spans="1:12">
      <c r="A23" s="55" t="s">
        <v>40</v>
      </c>
      <c r="B23" s="55"/>
      <c r="C23" s="58"/>
      <c r="D23" s="56"/>
      <c r="E23" s="56"/>
      <c r="F23" s="59">
        <f>SUM(F9:F22)</f>
        <v>15510</v>
      </c>
      <c r="G23" s="59">
        <f>SUM(G9:G22)</f>
        <v>310.2</v>
      </c>
      <c r="H23" s="59">
        <f>SUM(H9:H22)</f>
        <v>15820.2</v>
      </c>
      <c r="I23" s="73"/>
      <c r="J23" s="73">
        <f>SUM(J9:J22)</f>
        <v>4.66</v>
      </c>
      <c r="K23" s="73">
        <f>SUM(K9:K22)</f>
        <v>5.06</v>
      </c>
      <c r="L23" s="73" t="str">
        <f>+L9</f>
        <v>21*37*30</v>
      </c>
    </row>
  </sheetData>
  <mergeCells count="9">
    <mergeCell ref="C4:D4"/>
    <mergeCell ref="E4:L4"/>
    <mergeCell ref="C5:D5"/>
    <mergeCell ref="E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41</v>
      </c>
      <c r="B2" s="6"/>
      <c r="C2" s="7"/>
    </row>
    <row r="3" s="1" customFormat="1" ht="41" customHeight="1" spans="1:3">
      <c r="A3" s="5" t="s">
        <v>42</v>
      </c>
      <c r="B3" s="8" t="s">
        <v>43</v>
      </c>
      <c r="C3" s="9" t="s">
        <v>44</v>
      </c>
    </row>
    <row r="4" s="1" customFormat="1" ht="41" customHeight="1" spans="1:3">
      <c r="A4" s="5" t="s">
        <v>45</v>
      </c>
      <c r="B4" s="10" t="str">
        <f>+箱单!D9</f>
        <v>173095 陶土红款</v>
      </c>
      <c r="C4" s="11"/>
    </row>
    <row r="5" s="1" customFormat="1" ht="41" customHeight="1" spans="1:3">
      <c r="A5" s="5" t="s">
        <v>46</v>
      </c>
      <c r="B5" s="12" t="str">
        <f>+箱单!B9</f>
        <v>JJW-ST-003</v>
      </c>
      <c r="C5" s="13" t="s">
        <v>47</v>
      </c>
    </row>
    <row r="6" s="1" customFormat="1" ht="41" customHeight="1" spans="1:3">
      <c r="A6" s="5" t="s">
        <v>48</v>
      </c>
      <c r="B6" s="10" t="s">
        <v>49</v>
      </c>
      <c r="C6" s="14" t="str">
        <f>[1]箱单!I7</f>
        <v>1/1</v>
      </c>
    </row>
    <row r="7" s="1" customFormat="1" ht="41" customHeight="1" spans="1:3">
      <c r="A7" s="5" t="s">
        <v>50</v>
      </c>
      <c r="B7" s="15">
        <f>+箱单!H23</f>
        <v>15820.2</v>
      </c>
      <c r="C7" s="14"/>
    </row>
    <row r="8" s="1" customFormat="1" ht="41" customHeight="1" spans="1:3">
      <c r="A8" s="5" t="s">
        <v>51</v>
      </c>
      <c r="B8" s="12" t="str">
        <f>+箱单!L23</f>
        <v>21*37*30</v>
      </c>
      <c r="C8" s="16" t="s">
        <v>52</v>
      </c>
    </row>
    <row r="9" s="1" customFormat="1" ht="41" customHeight="1" spans="1:3">
      <c r="A9" s="5" t="s">
        <v>53</v>
      </c>
      <c r="B9" s="17">
        <f>+箱单!K23</f>
        <v>5.06</v>
      </c>
      <c r="C9" s="18" t="s">
        <v>54</v>
      </c>
    </row>
    <row r="10" s="1" customFormat="1" ht="41" customHeight="1" spans="1:3">
      <c r="A10" s="5" t="s">
        <v>55</v>
      </c>
      <c r="B10" s="10">
        <f>箱单!J23</f>
        <v>4.66</v>
      </c>
      <c r="C10" s="18"/>
    </row>
    <row r="11" s="1" customFormat="1" ht="41" customHeight="1" spans="1:3">
      <c r="A11" s="5" t="s">
        <v>56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2025-09-26T00:27:41Z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