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Sheet1!$A$7:$K$24</definedName>
    <definedName name="Ext">[1]LUT!$G$2</definedName>
    <definedName name="Gender">[1]LUT!$I$1:$BI$1</definedName>
    <definedName name="_xlnm.Print_Area" localSheetId="0">Sheet1!$A$1:$L$22</definedName>
  </definedNames>
  <calcPr calcId="144525"/>
</workbook>
</file>

<file path=xl/sharedStrings.xml><?xml version="1.0" encoding="utf-8"?>
<sst xmlns="http://schemas.openxmlformats.org/spreadsheetml/2006/main" count="71" uniqueCount="61">
  <si>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</si>
  <si>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</si>
  <si>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</si>
  <si>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</si>
  <si>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中通快运：ZY202434469816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</si>
  <si>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</si>
  <si>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</si>
  <si>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</si>
  <si>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</si>
  <si>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</si>
  <si>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</si>
  <si>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</si>
  <si>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</si>
  <si>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</si>
  <si>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</si>
  <si>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</si>
  <si>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</si>
  <si>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</si>
  <si>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</si>
  <si>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</si>
  <si>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</si>
  <si>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</si>
  <si>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</si>
  <si>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</si>
  <si>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</si>
  <si>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</si>
  <si>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</si>
  <si>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</si>
  <si>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</si>
  <si>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HZGMPB0007</t>
  </si>
  <si>
    <t>MRPCBAS002-黑色吊绳-33CM，6100</t>
  </si>
  <si>
    <t>PV3046 3670/313/250 款</t>
  </si>
  <si>
    <t>1</t>
  </si>
  <si>
    <t>21*37*15</t>
  </si>
  <si>
    <t xml:space="preserve"> BJGHPB026</t>
  </si>
  <si>
    <t>MRPCBAS002-黑色吊绳-33CM，14000</t>
  </si>
  <si>
    <t>JCK6905款 3720/362</t>
  </si>
  <si>
    <t>21*37*30</t>
  </si>
  <si>
    <t>XRDSPB010</t>
  </si>
  <si>
    <t>MRPCBAS002-黑色吊绳-33CM，51000，分3万+21000</t>
  </si>
  <si>
    <t>A321款 3790/303</t>
  </si>
  <si>
    <t>40*40*30</t>
  </si>
  <si>
    <t>30*37*30</t>
  </si>
  <si>
    <t>QWZARA04020</t>
  </si>
  <si>
    <t>MRZCALL073-黑色-14.5CM，5000</t>
  </si>
  <si>
    <t>RC-108558，P00RD310657，（10/15） 4758/234 款</t>
  </si>
  <si>
    <t>14*36*9</t>
  </si>
  <si>
    <t>MRZKALL005-米色吊绳-28CM，5万，分3万+2万</t>
  </si>
  <si>
    <t>MRZCALL062-米黄色吊粒-21CM，20000</t>
  </si>
  <si>
    <t>ELGIS25137</t>
  </si>
  <si>
    <t>MRZKALL003-米白色吊绳-25CM，10500</t>
  </si>
  <si>
    <t>0653/549 款</t>
  </si>
  <si>
    <t>ELGIS25138</t>
  </si>
  <si>
    <t>MRZKALL003-米白色吊绳-25CM，8400</t>
  </si>
  <si>
    <t>0653/548 款</t>
  </si>
  <si>
    <t>RCTL25189</t>
  </si>
  <si>
    <t>MRZCSTD001-黑色丝带-33CM，1236</t>
  </si>
  <si>
    <t>4344/105 款</t>
  </si>
  <si>
    <t>RCTL25190</t>
  </si>
  <si>
    <t>4344/107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</si>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</sst>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49" fontId="14" fillId="0" borderId="2" xfId="52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77" fontId="14" fillId="0" borderId="2" xfId="52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view="pageBreakPreview" zoomScale="115" zoomScaleNormal="100" topLeftCell="A15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45930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28" t="s">
        <v>28</v>
      </c>
    </row>
    <row r="9" s="3" customFormat="1" ht="49" customHeight="1" spans="1:12">
      <c r="A9" s="29" t="s">
        <v>29</v>
      </c>
      <c r="B9" s="29" t="s">
        <v>30</v>
      </c>
      <c r="C9" s="29" t="s">
        <v>31</v>
      </c>
      <c r="D9" s="30">
        <v>6100</v>
      </c>
      <c r="E9" s="26">
        <f>D9*0.05</f>
        <v>305</v>
      </c>
      <c r="F9" s="26">
        <f>E9+D9</f>
        <v>6405</v>
      </c>
      <c r="G9" s="31" t="s">
        <v>32</v>
      </c>
      <c r="H9" s="32">
        <f>I9-0.3</f>
        <v>2.59</v>
      </c>
      <c r="I9" s="34">
        <v>2.89</v>
      </c>
      <c r="J9" s="34" t="s">
        <v>33</v>
      </c>
      <c r="K9" s="32">
        <v>0.012</v>
      </c>
      <c r="L9" s="41">
        <f>I9*G9</f>
        <v>2.89</v>
      </c>
    </row>
    <row r="10" s="4" customFormat="1" ht="49" customHeight="1" spans="1:12">
      <c r="A10" s="29" t="s">
        <v>34</v>
      </c>
      <c r="B10" s="29" t="s">
        <v>35</v>
      </c>
      <c r="C10" s="29" t="s">
        <v>36</v>
      </c>
      <c r="D10" s="30">
        <v>14000</v>
      </c>
      <c r="E10" s="33">
        <f>+D10*0.05</f>
        <v>700</v>
      </c>
      <c r="F10" s="33">
        <f>+D10+E10</f>
        <v>14700</v>
      </c>
      <c r="G10" s="32">
        <v>1</v>
      </c>
      <c r="H10" s="32">
        <f>I10-0.4</f>
        <v>5.97</v>
      </c>
      <c r="I10" s="34">
        <v>6.37</v>
      </c>
      <c r="J10" s="34" t="s">
        <v>37</v>
      </c>
      <c r="K10" s="32">
        <v>0.0023</v>
      </c>
      <c r="L10" s="32">
        <f t="shared" ref="L10:L17" si="0">I10*G10</f>
        <v>6.37</v>
      </c>
    </row>
    <row r="11" s="4" customFormat="1" ht="60" customHeight="1" spans="1:12">
      <c r="A11" s="29" t="s">
        <v>38</v>
      </c>
      <c r="B11" s="29" t="s">
        <v>39</v>
      </c>
      <c r="C11" s="29" t="s">
        <v>40</v>
      </c>
      <c r="D11" s="30">
        <v>30000</v>
      </c>
      <c r="E11" s="33">
        <f t="shared" ref="E11:E20" si="1">D11*0.05</f>
        <v>1500</v>
      </c>
      <c r="F11" s="33">
        <f t="shared" ref="F11:F20" si="2">D11+E11</f>
        <v>31500</v>
      </c>
      <c r="G11" s="32">
        <v>1</v>
      </c>
      <c r="H11" s="32">
        <f>I11-0.82</f>
        <v>12.66</v>
      </c>
      <c r="I11" s="34">
        <v>13.48</v>
      </c>
      <c r="J11" s="34" t="s">
        <v>41</v>
      </c>
      <c r="K11" s="32">
        <v>0.048</v>
      </c>
      <c r="L11" s="32">
        <f t="shared" si="0"/>
        <v>13.48</v>
      </c>
    </row>
    <row r="12" s="4" customFormat="1" ht="60" customHeight="1" spans="1:12">
      <c r="A12" s="29" t="s">
        <v>38</v>
      </c>
      <c r="B12" s="29" t="s">
        <v>39</v>
      </c>
      <c r="C12" s="29" t="s">
        <v>40</v>
      </c>
      <c r="D12" s="30">
        <v>21000</v>
      </c>
      <c r="E12" s="33">
        <f t="shared" si="1"/>
        <v>1050</v>
      </c>
      <c r="F12" s="33">
        <f t="shared" si="2"/>
        <v>22050</v>
      </c>
      <c r="G12" s="32">
        <v>1</v>
      </c>
      <c r="H12" s="32">
        <f>I12-0.58</f>
        <v>8.91</v>
      </c>
      <c r="I12" s="34">
        <v>9.49</v>
      </c>
      <c r="J12" s="34" t="s">
        <v>42</v>
      </c>
      <c r="K12" s="32">
        <v>0.033</v>
      </c>
      <c r="L12" s="32">
        <f t="shared" si="0"/>
        <v>9.49</v>
      </c>
    </row>
    <row r="13" s="4" customFormat="1" ht="60" customHeight="1" spans="1:12">
      <c r="A13" s="29" t="s">
        <v>43</v>
      </c>
      <c r="B13" s="29" t="s">
        <v>44</v>
      </c>
      <c r="C13" s="29" t="s">
        <v>45</v>
      </c>
      <c r="D13" s="30">
        <v>5000</v>
      </c>
      <c r="E13" s="33">
        <f t="shared" si="1"/>
        <v>250</v>
      </c>
      <c r="F13" s="33">
        <f t="shared" si="2"/>
        <v>5250</v>
      </c>
      <c r="G13" s="32">
        <v>1</v>
      </c>
      <c r="H13" s="32">
        <f>I13-0.13</f>
        <v>0.8</v>
      </c>
      <c r="I13" s="34">
        <v>0.93</v>
      </c>
      <c r="J13" s="34" t="s">
        <v>46</v>
      </c>
      <c r="K13" s="32">
        <v>0.005</v>
      </c>
      <c r="L13" s="32">
        <f t="shared" si="0"/>
        <v>0.93</v>
      </c>
    </row>
    <row r="14" s="4" customFormat="1" ht="60" customHeight="1" spans="1:12">
      <c r="A14" s="29"/>
      <c r="B14" s="29" t="s">
        <v>47</v>
      </c>
      <c r="C14" s="29"/>
      <c r="D14" s="30">
        <v>30000</v>
      </c>
      <c r="E14" s="33">
        <f t="shared" si="1"/>
        <v>1500</v>
      </c>
      <c r="F14" s="33">
        <f t="shared" si="2"/>
        <v>31500</v>
      </c>
      <c r="G14" s="32">
        <v>1</v>
      </c>
      <c r="H14" s="32">
        <f>I14-0.58</f>
        <v>9.9</v>
      </c>
      <c r="I14" s="34">
        <v>10.48</v>
      </c>
      <c r="J14" s="34" t="s">
        <v>42</v>
      </c>
      <c r="K14" s="32">
        <v>0.033</v>
      </c>
      <c r="L14" s="32">
        <f t="shared" si="0"/>
        <v>10.48</v>
      </c>
    </row>
    <row r="15" s="4" customFormat="1" ht="60" customHeight="1" spans="1:12">
      <c r="A15" s="29"/>
      <c r="B15" s="29" t="s">
        <v>47</v>
      </c>
      <c r="C15" s="29"/>
      <c r="D15" s="30">
        <v>20000</v>
      </c>
      <c r="E15" s="33">
        <f t="shared" si="1"/>
        <v>1000</v>
      </c>
      <c r="F15" s="33">
        <f t="shared" si="2"/>
        <v>21000</v>
      </c>
      <c r="G15" s="32">
        <v>1</v>
      </c>
      <c r="H15" s="32">
        <f>I15-0.4</f>
        <v>6.66</v>
      </c>
      <c r="I15" s="34">
        <v>7.06</v>
      </c>
      <c r="J15" s="34" t="s">
        <v>37</v>
      </c>
      <c r="K15" s="32">
        <v>0.023</v>
      </c>
      <c r="L15" s="32">
        <f t="shared" si="0"/>
        <v>7.06</v>
      </c>
    </row>
    <row r="16" s="4" customFormat="1" ht="60" customHeight="1" spans="1:12">
      <c r="A16" s="29"/>
      <c r="B16" s="29" t="s">
        <v>48</v>
      </c>
      <c r="C16" s="29"/>
      <c r="D16" s="30">
        <v>20000</v>
      </c>
      <c r="E16" s="33">
        <f t="shared" si="1"/>
        <v>1000</v>
      </c>
      <c r="F16" s="33">
        <f t="shared" si="2"/>
        <v>21000</v>
      </c>
      <c r="G16" s="32">
        <v>1</v>
      </c>
      <c r="H16" s="32">
        <f>I16-0.3</f>
        <v>3.26</v>
      </c>
      <c r="I16" s="34">
        <v>3.56</v>
      </c>
      <c r="J16" s="34" t="s">
        <v>33</v>
      </c>
      <c r="K16" s="32">
        <v>0.012</v>
      </c>
      <c r="L16" s="32">
        <f t="shared" si="0"/>
        <v>3.56</v>
      </c>
    </row>
    <row r="17" s="4" customFormat="1" ht="60" customHeight="1" spans="1:12">
      <c r="A17" s="29" t="s">
        <v>49</v>
      </c>
      <c r="B17" s="29" t="s">
        <v>50</v>
      </c>
      <c r="C17" s="29" t="s">
        <v>51</v>
      </c>
      <c r="D17" s="34">
        <v>10500</v>
      </c>
      <c r="E17" s="33">
        <f t="shared" si="1"/>
        <v>525</v>
      </c>
      <c r="F17" s="33">
        <f t="shared" si="2"/>
        <v>11025</v>
      </c>
      <c r="G17" s="32">
        <v>1</v>
      </c>
      <c r="H17" s="32">
        <f>I17-0.4</f>
        <v>5.9</v>
      </c>
      <c r="I17" s="32">
        <v>6.3</v>
      </c>
      <c r="J17" s="32" t="s">
        <v>37</v>
      </c>
      <c r="K17" s="32">
        <v>0.023</v>
      </c>
      <c r="L17" s="32">
        <f t="shared" si="0"/>
        <v>6.3</v>
      </c>
    </row>
    <row r="18" s="4" customFormat="1" ht="60" customHeight="1" spans="1:12">
      <c r="A18" s="29" t="s">
        <v>52</v>
      </c>
      <c r="B18" s="29" t="s">
        <v>53</v>
      </c>
      <c r="C18" s="29" t="s">
        <v>54</v>
      </c>
      <c r="D18" s="34">
        <v>8400</v>
      </c>
      <c r="E18" s="33">
        <f t="shared" si="1"/>
        <v>420</v>
      </c>
      <c r="F18" s="33">
        <f t="shared" si="2"/>
        <v>8820</v>
      </c>
      <c r="G18" s="35"/>
      <c r="H18" s="35"/>
      <c r="I18" s="42"/>
      <c r="J18" s="42"/>
      <c r="K18" s="35"/>
      <c r="L18" s="35"/>
    </row>
    <row r="19" s="4" customFormat="1" ht="60" customHeight="1" spans="1:12">
      <c r="A19" s="29" t="s">
        <v>55</v>
      </c>
      <c r="B19" s="29" t="s">
        <v>56</v>
      </c>
      <c r="C19" s="29" t="s">
        <v>57</v>
      </c>
      <c r="D19" s="34">
        <v>1236</v>
      </c>
      <c r="E19" s="33">
        <f t="shared" si="1"/>
        <v>61.8</v>
      </c>
      <c r="F19" s="33">
        <f t="shared" si="2"/>
        <v>1297.8</v>
      </c>
      <c r="G19" s="32">
        <v>1</v>
      </c>
      <c r="H19" s="32">
        <f>I19-0.13</f>
        <v>0.61</v>
      </c>
      <c r="I19" s="32">
        <v>0.74</v>
      </c>
      <c r="J19" s="32" t="s">
        <v>46</v>
      </c>
      <c r="K19" s="32">
        <v>0.005</v>
      </c>
      <c r="L19" s="32">
        <f>I19*G19</f>
        <v>0.74</v>
      </c>
    </row>
    <row r="20" s="4" customFormat="1" ht="60" customHeight="1" spans="1:12">
      <c r="A20" s="29" t="s">
        <v>58</v>
      </c>
      <c r="B20" s="29" t="s">
        <v>56</v>
      </c>
      <c r="C20" s="29" t="s">
        <v>59</v>
      </c>
      <c r="D20" s="34">
        <v>1236</v>
      </c>
      <c r="E20" s="33">
        <f t="shared" si="1"/>
        <v>61.8</v>
      </c>
      <c r="F20" s="33">
        <f t="shared" si="2"/>
        <v>1297.8</v>
      </c>
      <c r="G20" s="35"/>
      <c r="H20" s="35"/>
      <c r="I20" s="42"/>
      <c r="J20" s="42"/>
      <c r="K20" s="35"/>
      <c r="L20" s="35"/>
    </row>
    <row r="21" s="4" customFormat="1" ht="60" customHeight="1" spans="1:12">
      <c r="A21" s="29"/>
      <c r="B21" s="29"/>
      <c r="C21" s="36"/>
      <c r="D21" s="30"/>
      <c r="E21" s="33"/>
      <c r="F21" s="33"/>
      <c r="G21" s="32"/>
      <c r="H21" s="32"/>
      <c r="I21" s="34"/>
      <c r="J21" s="34"/>
      <c r="K21" s="34"/>
      <c r="L21" s="34"/>
    </row>
    <row r="22" ht="47" customHeight="1" spans="1:12">
      <c r="A22" s="37" t="s">
        <v>60</v>
      </c>
      <c r="B22" s="38"/>
      <c r="C22" s="38"/>
      <c r="D22" s="39">
        <f>SUM(D9:D21)</f>
        <v>167472</v>
      </c>
      <c r="E22" s="39">
        <f>SUM(E9:E21)</f>
        <v>8373.6</v>
      </c>
      <c r="F22" s="39">
        <f>SUM(F9:F21)</f>
        <v>175845.6</v>
      </c>
      <c r="G22" s="39">
        <v>10</v>
      </c>
      <c r="H22" s="39"/>
      <c r="I22" s="39"/>
      <c r="J22" s="39"/>
      <c r="K22" s="39"/>
      <c r="L22" s="39">
        <f>SUM(L9:L21)</f>
        <v>61.3</v>
      </c>
    </row>
  </sheetData>
  <autoFilter ref="A7:K24">
    <extLst/>
  </autoFilter>
  <mergeCells count="19">
    <mergeCell ref="A1:K1"/>
    <mergeCell ref="A2:K2"/>
    <mergeCell ref="A3:C3"/>
    <mergeCell ref="D3:K3"/>
    <mergeCell ref="D4:K4"/>
    <mergeCell ref="D5:K5"/>
    <mergeCell ref="G17:G18"/>
    <mergeCell ref="G19:G20"/>
    <mergeCell ref="H17:H18"/>
    <mergeCell ref="H19:H20"/>
    <mergeCell ref="I17:I18"/>
    <mergeCell ref="I19:I20"/>
    <mergeCell ref="J17:J18"/>
    <mergeCell ref="J19:J20"/>
    <mergeCell ref="K17:K18"/>
    <mergeCell ref="K19:K20"/>
    <mergeCell ref="L17:L18"/>
    <mergeCell ref="L19:L20"/>
    <mergeCell ref="A4:C5"/>
  </mergeCells>
  <pageMargins left="0.747916666666667" right="0" top="0" bottom="0" header="0.298611111111111" footer="0.298611111111111"/>
  <pageSetup paperSize="9" scale="31" orientation="landscape" horizontalDpi="600"/>
  <headerFooter alignWithMargins="0"/>
  <rowBreaks count="1" manualBreakCount="1">
    <brk id="2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2025-09-30T10:09:24Z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