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<sst xmlns="http://schemas.openxmlformats.org/spreadsheetml/2006/main" count="56" uniqueCount="52">
  <si>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</si>
  <si>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</si>
  <si>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</si>
  <si>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SF1558734740122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</si>
  <si>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</si>
  <si>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</si>
  <si>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</si>
  <si>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</si>
  <si>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</si>
  <si>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</si>
  <si>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</si>
  <si>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</si>
  <si>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</si>
  <si>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</si>
  <si>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</si>
  <si>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</si>
  <si>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</si>
  <si>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</si>
  <si>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</si>
  <si>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</si>
  <si>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</si>
  <si>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</si>
  <si>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</si>
  <si>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</si>
  <si>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</si>
  <si>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</si>
  <si>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</si>
  <si>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P25100855</t>
  </si>
  <si>
    <t xml:space="preserve">JJW-ST-003 </t>
  </si>
  <si>
    <t>S25100237</t>
  </si>
  <si>
    <t>152368 款</t>
  </si>
  <si>
    <t>20.5CM</t>
  </si>
  <si>
    <t>14*36*9</t>
  </si>
  <si>
    <t>P25100905</t>
  </si>
  <si>
    <t xml:space="preserve">S25100413 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</si>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</sst>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3" fillId="0" borderId="14" xfId="0" applyFont="1" applyFill="1" applyBorder="1" applyAlignment="1" applyProtection="1">
      <alignment horizontal="center" vertical="center" shrinkToFit="1"/>
    </xf>
    <xf numFmtId="0" fontId="20" fillId="2" borderId="12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45943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60</v>
      </c>
      <c r="G9" s="50">
        <f>+F9*0.02</f>
        <v>1.2</v>
      </c>
      <c r="H9" s="50">
        <f>+F9+G9</f>
        <v>61.2</v>
      </c>
      <c r="I9" s="66">
        <v>1</v>
      </c>
      <c r="J9" s="66">
        <f>K9-0.13</f>
        <v>0.2</v>
      </c>
      <c r="K9" s="67">
        <v>0.33</v>
      </c>
      <c r="L9" s="67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51" t="s">
        <v>30</v>
      </c>
      <c r="E10" s="48" t="s">
        <v>31</v>
      </c>
      <c r="F10" s="49">
        <v>510</v>
      </c>
      <c r="G10" s="50">
        <f>F10*0.02</f>
        <v>10.2</v>
      </c>
      <c r="H10" s="50">
        <f>F10+G10</f>
        <v>520.2</v>
      </c>
      <c r="I10" s="68"/>
      <c r="J10" s="68"/>
      <c r="K10" s="67"/>
      <c r="L10" s="67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2"/>
      <c r="D16" s="51"/>
      <c r="E16" s="51"/>
      <c r="F16" s="53"/>
      <c r="G16" s="55"/>
      <c r="H16" s="55"/>
      <c r="I16" s="55"/>
      <c r="J16" s="55"/>
      <c r="K16" s="55"/>
      <c r="L16" s="54"/>
    </row>
    <row r="17" ht="15" spans="1:12">
      <c r="A17" s="54" t="s">
        <v>35</v>
      </c>
      <c r="B17" s="54"/>
      <c r="C17" s="57"/>
      <c r="D17" s="55"/>
      <c r="E17" s="55"/>
      <c r="F17" s="58">
        <f>SUM(F9:F16)</f>
        <v>570</v>
      </c>
      <c r="G17" s="58">
        <f>SUM(G9:G16)</f>
        <v>11.4</v>
      </c>
      <c r="H17" s="58">
        <f>SUM(H9:H16)</f>
        <v>581.4</v>
      </c>
      <c r="I17" s="69"/>
      <c r="J17" s="69">
        <f>SUM(J9:J16)</f>
        <v>0.2</v>
      </c>
      <c r="K17" s="69">
        <f>SUM(K9:K16)</f>
        <v>0.33</v>
      </c>
      <c r="L17" s="69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 t="str">
        <f>+箱单!D9</f>
        <v>152368 款</v>
      </c>
      <c r="C4" s="11"/>
    </row>
    <row r="5" s="1" customFormat="1" ht="41" customHeight="1" spans="1:3">
      <c r="A5" s="5" t="s">
        <v>41</v>
      </c>
      <c r="B5" s="12" t="str">
        <f>+箱单!B9</f>
        <v>JJW-ST-003 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+箱单!H17</f>
        <v>581.4</v>
      </c>
      <c r="C7" s="14"/>
    </row>
    <row r="8" s="1" customFormat="1" ht="41" customHeight="1" spans="1:3">
      <c r="A8" s="5" t="s">
        <v>46</v>
      </c>
      <c r="B8" s="12" t="str">
        <f>+箱单!L17</f>
        <v>14*36*9</v>
      </c>
      <c r="C8" s="16" t="s">
        <v>47</v>
      </c>
    </row>
    <row r="9" s="1" customFormat="1" ht="41" customHeight="1" spans="1:3">
      <c r="A9" s="5" t="s">
        <v>48</v>
      </c>
      <c r="B9" s="17">
        <f>+箱单!K17</f>
        <v>0.33</v>
      </c>
      <c r="C9" s="18" t="s">
        <v>49</v>
      </c>
    </row>
    <row r="10" s="1" customFormat="1" ht="41" customHeight="1" spans="1:3">
      <c r="A10" s="5" t="s">
        <v>50</v>
      </c>
      <c r="B10" s="10">
        <f>箱单!J17</f>
        <v>0.2</v>
      </c>
      <c r="C10" s="18"/>
    </row>
    <row r="11" s="1" customFormat="1" ht="41" customHeight="1" spans="1:3">
      <c r="A11" s="5" t="s">
        <v>51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2025-10-13T10:33:46Z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