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Sheet1!$A$7:$K$31</definedName>
    <definedName name="Ext">[1]LUT!$G$2</definedName>
    <definedName name="Gender">[1]LUT!$I$1:$BI$1</definedName>
    <definedName name="_xlnm.Print_Area" localSheetId="0">Sheet1!$A$1:$L$29</definedName>
  </definedNames>
  <calcPr calcId="144525"/>
</workbook>
</file>

<file path=xl/sharedStrings.xml><?xml version="1.0" encoding="utf-8"?>
<sst xmlns="http://schemas.openxmlformats.org/spreadsheetml/2006/main" count="106" uniqueCount="81">
  <si>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</si>
  <si>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</si>
  <si>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</si>
  <si>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</si>
  <si>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跨越：KY4000828639403</t>
  </si>
  <si>
    <t>收件地址：钱海军，18658516161，浙江省绍兴市柯桥区万和工业园纯清针纺2楼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</si>
  <si>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</si>
  <si>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</si>
  <si>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</si>
  <si>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</si>
  <si>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</si>
  <si>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</si>
  <si>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</si>
  <si>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</si>
  <si>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</si>
  <si>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</si>
  <si>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</si>
  <si>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</si>
  <si>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</si>
  <si>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</si>
  <si>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</si>
  <si>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</si>
  <si>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</si>
  <si>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</si>
  <si>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</si>
  <si>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</si>
  <si>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</si>
  <si>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</si>
  <si>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</si>
  <si>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QNSLEFT023-1</t>
  </si>
  <si>
    <t>LEALLLP003-最新黑色吊绳(80%cotton bci 20%recycled pes)-32CM，1000</t>
  </si>
  <si>
    <t>JDZ25-061 BRA AYLA 款</t>
  </si>
  <si>
    <t>15*37*13</t>
  </si>
  <si>
    <t>QNSLEFT029</t>
  </si>
  <si>
    <t>LEALLLP003-最新黑色吊绳(80%cotton bci 20%recvcled pes）8000</t>
  </si>
  <si>
    <t>JDZ25-065 TOP SANTORINI BLACK 款</t>
  </si>
  <si>
    <t>21*37*30</t>
  </si>
  <si>
    <t>QNSLEFT030</t>
  </si>
  <si>
    <t>LEALLLP003-最新黑色吊绳(80%cotton bci 20%recvcled pes）15000</t>
  </si>
  <si>
    <t>RC-109575，P00RD313379，JDZ25-066 TOP SANTORINI AOP 款</t>
  </si>
  <si>
    <t>QNSLEFT031</t>
  </si>
  <si>
    <t>LEALLLP003-最新黑色吊绳(80%cotton bci 20%recycled pes)-32CM，10000</t>
  </si>
  <si>
    <t>JDZ25-067 LEGGING OLIVO BLACK 款</t>
  </si>
  <si>
    <t>QNSLEFT032</t>
  </si>
  <si>
    <t>LEALLLP003-最新黑色吊绳(80%cotton bci 20%recycled pes)-32CM，17000</t>
  </si>
  <si>
    <t>JDZ25-068 LEGGING OLIVO AOP 款</t>
  </si>
  <si>
    <t>30*37*30</t>
  </si>
  <si>
    <t>QNSLEFT033</t>
  </si>
  <si>
    <t>LEALLLP003-最新黑色吊绳(80%cotton bci 20%recycled pes)-32CM，20000</t>
  </si>
  <si>
    <t>JDZ25-032-3~-5 BRA LIAM 款</t>
  </si>
  <si>
    <t>QNSLEFT034</t>
  </si>
  <si>
    <t>LEALLLP003-最新黑色吊绳(80%cotton bci 20%recycled pes)-32CM，37000，分3万+7000</t>
  </si>
  <si>
    <t>JDZ25-038-3~-6 LEGGING ELIJAH 款</t>
  </si>
  <si>
    <t>40*40*30</t>
  </si>
  <si>
    <t>QNSLEFT035</t>
  </si>
  <si>
    <t xml:space="preserve">LEALLLP003-最新黑色吊绳(80%cotton bci 20%recvcled pes）23000
</t>
  </si>
  <si>
    <t>JDZ25-051-2~3 JAMES JACKET 款</t>
  </si>
  <si>
    <t>QNSLEFT036</t>
  </si>
  <si>
    <t>LEALLLP003-最新黑色吊绳(80%cotton bci 20%recycled pes)-32CM，40000，分3万+1万</t>
  </si>
  <si>
    <t>JDZ25-062 LEGGING IRIS 款</t>
  </si>
  <si>
    <t>QNSLEFT037</t>
  </si>
  <si>
    <t>LEALLLP003-最新黑色吊绳(80%cotton bci 20%recycled pes)-32CM，30000+3000</t>
  </si>
  <si>
    <t>JDZ25-063 TANK REYA 款</t>
  </si>
  <si>
    <t>21*37*15</t>
  </si>
  <si>
    <t>QNSLEFT038</t>
  </si>
  <si>
    <t>LEALLLP003-最新黑色吊绳(80%cotton bci 20%recvcled pes）3400</t>
  </si>
  <si>
    <t>JDZ25-058 SKIRT MIRA 款</t>
  </si>
  <si>
    <t>QNSLEFT039</t>
  </si>
  <si>
    <t>LEALLLP003-最新黑色吊绳(80%cotton bci 20%recvcled pes)2700</t>
  </si>
  <si>
    <t>JDZ25-059 SHORT ALISSON 款</t>
  </si>
  <si>
    <t>QNSLEFT038-1</t>
  </si>
  <si>
    <t>LEALLLP003-最新黑色吊绳(80%cotton bci 20%recycled pes)-32CM，22700</t>
  </si>
  <si>
    <t>RC-109933，PO0RD314342，JDZ25-058 SKIRT MIRA 款</t>
  </si>
  <si>
    <t>QNSLEFT039-1</t>
  </si>
  <si>
    <t>LEALLLP003-最新黑色吊绳(80%cotton bci 20%recycled pes)-32CM，23300</t>
  </si>
  <si>
    <t>QNSLEFT049</t>
  </si>
  <si>
    <t>JDZ25-053-2 LEGGING EDEN 款</t>
  </si>
  <si>
    <t>QNSLEFT050</t>
  </si>
  <si>
    <t>LEALLLP003-最新黑色吊绳(80%cotton bci 20%recycled pes)-32CM，8000</t>
  </si>
  <si>
    <t>JDZ25-061-2 BRA AYLA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</si>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</sst>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45949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30" t="s">
        <v>31</v>
      </c>
      <c r="D9" s="31">
        <v>1000</v>
      </c>
      <c r="E9" s="32">
        <f>+D9*0.05</f>
        <v>50</v>
      </c>
      <c r="F9" s="32">
        <f>+D9+E9</f>
        <v>1050</v>
      </c>
      <c r="G9" s="33">
        <v>1</v>
      </c>
      <c r="H9" s="33">
        <f>I9-0.15</f>
        <v>0.57</v>
      </c>
      <c r="I9" s="31">
        <v>0.72</v>
      </c>
      <c r="J9" s="31" t="s">
        <v>32</v>
      </c>
      <c r="K9" s="33">
        <v>0.007</v>
      </c>
      <c r="L9" s="33">
        <f t="shared" ref="L9:L27" si="0">I9*G9</f>
        <v>0.72</v>
      </c>
    </row>
    <row r="10" s="4" customFormat="1" ht="60" customHeight="1" spans="1:12">
      <c r="A10" s="29" t="s">
        <v>33</v>
      </c>
      <c r="B10" s="29" t="s">
        <v>34</v>
      </c>
      <c r="C10" s="30" t="s">
        <v>35</v>
      </c>
      <c r="D10" s="31">
        <v>8000</v>
      </c>
      <c r="E10" s="32">
        <f t="shared" ref="E10:E27" si="1">D10*0.05</f>
        <v>400</v>
      </c>
      <c r="F10" s="32">
        <f>D10+E10</f>
        <v>8400</v>
      </c>
      <c r="G10" s="33">
        <v>1</v>
      </c>
      <c r="H10" s="33">
        <f>I10-0.4</f>
        <v>3.91</v>
      </c>
      <c r="I10" s="31">
        <v>4.31</v>
      </c>
      <c r="J10" s="31" t="s">
        <v>36</v>
      </c>
      <c r="K10" s="33">
        <v>0.023</v>
      </c>
      <c r="L10" s="33">
        <f t="shared" si="0"/>
        <v>4.31</v>
      </c>
    </row>
    <row r="11" s="4" customFormat="1" ht="60" customHeight="1" spans="1:12">
      <c r="A11" s="29" t="s">
        <v>37</v>
      </c>
      <c r="B11" s="29" t="s">
        <v>38</v>
      </c>
      <c r="C11" s="30" t="s">
        <v>39</v>
      </c>
      <c r="D11" s="31">
        <v>15000</v>
      </c>
      <c r="E11" s="32">
        <f t="shared" si="1"/>
        <v>750</v>
      </c>
      <c r="F11" s="32">
        <f>D11+E11</f>
        <v>15750</v>
      </c>
      <c r="G11" s="33">
        <v>1</v>
      </c>
      <c r="H11" s="33">
        <f>I11-0.4</f>
        <v>7.24</v>
      </c>
      <c r="I11" s="31">
        <v>7.64</v>
      </c>
      <c r="J11" s="31" t="s">
        <v>36</v>
      </c>
      <c r="K11" s="33">
        <v>0.023</v>
      </c>
      <c r="L11" s="33">
        <f t="shared" si="0"/>
        <v>7.64</v>
      </c>
    </row>
    <row r="12" s="4" customFormat="1" ht="60" customHeight="1" spans="1:12">
      <c r="A12" s="29" t="s">
        <v>40</v>
      </c>
      <c r="B12" s="29" t="s">
        <v>41</v>
      </c>
      <c r="C12" s="30" t="s">
        <v>42</v>
      </c>
      <c r="D12" s="31">
        <v>10000</v>
      </c>
      <c r="E12" s="32">
        <f t="shared" si="1"/>
        <v>500</v>
      </c>
      <c r="F12" s="32">
        <f>D12+E12</f>
        <v>10500</v>
      </c>
      <c r="G12" s="34">
        <v>1</v>
      </c>
      <c r="H12" s="34">
        <f>I12-0.4</f>
        <v>4.83</v>
      </c>
      <c r="I12" s="31">
        <v>5.23</v>
      </c>
      <c r="J12" s="31" t="s">
        <v>36</v>
      </c>
      <c r="K12" s="33">
        <v>0.023</v>
      </c>
      <c r="L12" s="34">
        <f t="shared" si="0"/>
        <v>5.23</v>
      </c>
    </row>
    <row r="13" s="4" customFormat="1" ht="60" customHeight="1" spans="1:12">
      <c r="A13" s="29" t="s">
        <v>43</v>
      </c>
      <c r="B13" s="29" t="s">
        <v>44</v>
      </c>
      <c r="C13" s="30" t="s">
        <v>45</v>
      </c>
      <c r="D13" s="31">
        <v>17000</v>
      </c>
      <c r="E13" s="32">
        <f t="shared" si="1"/>
        <v>850</v>
      </c>
      <c r="F13" s="32">
        <f>E13+D13</f>
        <v>17850</v>
      </c>
      <c r="G13" s="34">
        <v>1</v>
      </c>
      <c r="H13" s="34">
        <f>I13-0.58</f>
        <v>8.35</v>
      </c>
      <c r="I13" s="31">
        <v>8.93</v>
      </c>
      <c r="J13" s="31" t="s">
        <v>46</v>
      </c>
      <c r="K13" s="34">
        <v>0.033</v>
      </c>
      <c r="L13" s="34">
        <f t="shared" si="0"/>
        <v>8.93</v>
      </c>
    </row>
    <row r="14" s="4" customFormat="1" ht="60" customHeight="1" spans="1:12">
      <c r="A14" s="29" t="s">
        <v>47</v>
      </c>
      <c r="B14" s="29" t="s">
        <v>48</v>
      </c>
      <c r="C14" s="30" t="s">
        <v>49</v>
      </c>
      <c r="D14" s="31">
        <v>20000</v>
      </c>
      <c r="E14" s="32">
        <f t="shared" si="1"/>
        <v>1000</v>
      </c>
      <c r="F14" s="32">
        <f t="shared" ref="F14:F27" si="2">D14+E14</f>
        <v>21000</v>
      </c>
      <c r="G14" s="34">
        <v>1</v>
      </c>
      <c r="H14" s="34">
        <f>I14-0.58</f>
        <v>9.72</v>
      </c>
      <c r="I14" s="31">
        <v>10.3</v>
      </c>
      <c r="J14" s="31" t="s">
        <v>46</v>
      </c>
      <c r="K14" s="34">
        <v>0.033</v>
      </c>
      <c r="L14" s="34">
        <f t="shared" si="0"/>
        <v>10.3</v>
      </c>
    </row>
    <row r="15" s="4" customFormat="1" ht="60" customHeight="1" spans="1:12">
      <c r="A15" s="29" t="s">
        <v>50</v>
      </c>
      <c r="B15" s="29" t="s">
        <v>51</v>
      </c>
      <c r="C15" s="30" t="s">
        <v>52</v>
      </c>
      <c r="D15" s="31">
        <v>30000</v>
      </c>
      <c r="E15" s="32">
        <f t="shared" si="1"/>
        <v>1500</v>
      </c>
      <c r="F15" s="32">
        <f t="shared" si="2"/>
        <v>31500</v>
      </c>
      <c r="G15" s="34">
        <v>1</v>
      </c>
      <c r="H15" s="34">
        <f>I15-0.82</f>
        <v>14.51</v>
      </c>
      <c r="I15" s="31">
        <v>15.33</v>
      </c>
      <c r="J15" s="31" t="s">
        <v>53</v>
      </c>
      <c r="K15" s="34">
        <v>0.048</v>
      </c>
      <c r="L15" s="34">
        <f t="shared" si="0"/>
        <v>15.33</v>
      </c>
    </row>
    <row r="16" s="4" customFormat="1" ht="60" customHeight="1" spans="1:12">
      <c r="A16" s="29" t="s">
        <v>50</v>
      </c>
      <c r="B16" s="29" t="s">
        <v>51</v>
      </c>
      <c r="C16" s="30" t="s">
        <v>52</v>
      </c>
      <c r="D16" s="31">
        <v>7000</v>
      </c>
      <c r="E16" s="32">
        <f t="shared" si="1"/>
        <v>350</v>
      </c>
      <c r="F16" s="32">
        <f t="shared" si="2"/>
        <v>7350</v>
      </c>
      <c r="G16" s="34">
        <v>1</v>
      </c>
      <c r="H16" s="34">
        <f>I16-0.4</f>
        <v>3.51</v>
      </c>
      <c r="I16" s="31">
        <v>3.91</v>
      </c>
      <c r="J16" s="31" t="s">
        <v>36</v>
      </c>
      <c r="K16" s="33">
        <v>0.023</v>
      </c>
      <c r="L16" s="34">
        <f t="shared" si="0"/>
        <v>3.91</v>
      </c>
    </row>
    <row r="17" s="4" customFormat="1" ht="60" customHeight="1" spans="1:12">
      <c r="A17" s="29" t="s">
        <v>54</v>
      </c>
      <c r="B17" s="29" t="s">
        <v>55</v>
      </c>
      <c r="C17" s="30" t="s">
        <v>56</v>
      </c>
      <c r="D17" s="31">
        <v>23000</v>
      </c>
      <c r="E17" s="32">
        <f t="shared" si="1"/>
        <v>1150</v>
      </c>
      <c r="F17" s="32">
        <f t="shared" si="2"/>
        <v>24150</v>
      </c>
      <c r="G17" s="34">
        <v>1</v>
      </c>
      <c r="H17" s="34">
        <f>I17-0.82</f>
        <v>11.68</v>
      </c>
      <c r="I17" s="31">
        <v>12.5</v>
      </c>
      <c r="J17" s="31" t="s">
        <v>53</v>
      </c>
      <c r="K17" s="34">
        <v>0.048</v>
      </c>
      <c r="L17" s="34">
        <f t="shared" si="0"/>
        <v>12.5</v>
      </c>
    </row>
    <row r="18" s="4" customFormat="1" ht="60" customHeight="1" spans="1:12">
      <c r="A18" s="29" t="s">
        <v>57</v>
      </c>
      <c r="B18" s="29" t="s">
        <v>58</v>
      </c>
      <c r="C18" s="30" t="s">
        <v>59</v>
      </c>
      <c r="D18" s="31">
        <v>30000</v>
      </c>
      <c r="E18" s="32">
        <f t="shared" si="1"/>
        <v>1500</v>
      </c>
      <c r="F18" s="32">
        <f t="shared" si="2"/>
        <v>31500</v>
      </c>
      <c r="G18" s="34">
        <v>1</v>
      </c>
      <c r="H18" s="34">
        <f>I18-0.82</f>
        <v>14.59</v>
      </c>
      <c r="I18" s="31">
        <v>15.41</v>
      </c>
      <c r="J18" s="31" t="s">
        <v>53</v>
      </c>
      <c r="K18" s="34">
        <v>0.048</v>
      </c>
      <c r="L18" s="34">
        <f t="shared" si="0"/>
        <v>15.41</v>
      </c>
    </row>
    <row r="19" s="4" customFormat="1" ht="60" customHeight="1" spans="1:12">
      <c r="A19" s="29" t="s">
        <v>57</v>
      </c>
      <c r="B19" s="29" t="s">
        <v>58</v>
      </c>
      <c r="C19" s="30" t="s">
        <v>59</v>
      </c>
      <c r="D19" s="31">
        <v>10000</v>
      </c>
      <c r="E19" s="32">
        <f t="shared" si="1"/>
        <v>500</v>
      </c>
      <c r="F19" s="32">
        <f t="shared" si="2"/>
        <v>10500</v>
      </c>
      <c r="G19" s="34">
        <v>1</v>
      </c>
      <c r="H19" s="34">
        <f>I19-0.4</f>
        <v>4.94</v>
      </c>
      <c r="I19" s="31">
        <v>5.34</v>
      </c>
      <c r="J19" s="31" t="s">
        <v>36</v>
      </c>
      <c r="K19" s="33">
        <v>0.023</v>
      </c>
      <c r="L19" s="34">
        <f t="shared" si="0"/>
        <v>5.34</v>
      </c>
    </row>
    <row r="20" s="4" customFormat="1" ht="60" customHeight="1" spans="1:12">
      <c r="A20" s="29" t="s">
        <v>60</v>
      </c>
      <c r="B20" s="29" t="s">
        <v>61</v>
      </c>
      <c r="C20" s="30" t="s">
        <v>62</v>
      </c>
      <c r="D20" s="31">
        <v>30000</v>
      </c>
      <c r="E20" s="32">
        <f t="shared" si="1"/>
        <v>1500</v>
      </c>
      <c r="F20" s="32">
        <f t="shared" si="2"/>
        <v>31500</v>
      </c>
      <c r="G20" s="34">
        <v>1</v>
      </c>
      <c r="H20" s="34">
        <f>I20-0.82</f>
        <v>14.66</v>
      </c>
      <c r="I20" s="31">
        <v>15.48</v>
      </c>
      <c r="J20" s="31" t="s">
        <v>53</v>
      </c>
      <c r="K20" s="34">
        <v>0.048</v>
      </c>
      <c r="L20" s="34">
        <f t="shared" si="0"/>
        <v>15.48</v>
      </c>
    </row>
    <row r="21" s="4" customFormat="1" ht="60" customHeight="1" spans="1:12">
      <c r="A21" s="29" t="s">
        <v>60</v>
      </c>
      <c r="B21" s="29" t="s">
        <v>61</v>
      </c>
      <c r="C21" s="30" t="s">
        <v>62</v>
      </c>
      <c r="D21" s="31">
        <v>3000</v>
      </c>
      <c r="E21" s="32">
        <f t="shared" si="1"/>
        <v>150</v>
      </c>
      <c r="F21" s="32">
        <f t="shared" si="2"/>
        <v>3150</v>
      </c>
      <c r="G21" s="34">
        <v>1</v>
      </c>
      <c r="H21" s="34">
        <f>I21-0.3</f>
        <v>1.52</v>
      </c>
      <c r="I21" s="31">
        <v>1.82</v>
      </c>
      <c r="J21" s="31" t="s">
        <v>63</v>
      </c>
      <c r="K21" s="34">
        <v>0.012</v>
      </c>
      <c r="L21" s="34">
        <f t="shared" si="0"/>
        <v>1.82</v>
      </c>
    </row>
    <row r="22" s="4" customFormat="1" ht="60" customHeight="1" spans="1:12">
      <c r="A22" s="29" t="s">
        <v>64</v>
      </c>
      <c r="B22" s="29" t="s">
        <v>65</v>
      </c>
      <c r="C22" s="30" t="s">
        <v>66</v>
      </c>
      <c r="D22" s="31">
        <v>3400</v>
      </c>
      <c r="E22" s="32">
        <f t="shared" si="1"/>
        <v>170</v>
      </c>
      <c r="F22" s="32">
        <f t="shared" si="2"/>
        <v>3570</v>
      </c>
      <c r="G22" s="34">
        <v>1</v>
      </c>
      <c r="H22" s="34">
        <f>I22-0.15</f>
        <v>1.72</v>
      </c>
      <c r="I22" s="31">
        <v>1.87</v>
      </c>
      <c r="J22" s="31" t="s">
        <v>32</v>
      </c>
      <c r="K22" s="33">
        <v>0.007</v>
      </c>
      <c r="L22" s="34">
        <f t="shared" si="0"/>
        <v>1.87</v>
      </c>
    </row>
    <row r="23" s="4" customFormat="1" ht="60" customHeight="1" spans="1:12">
      <c r="A23" s="29" t="s">
        <v>67</v>
      </c>
      <c r="B23" s="29" t="s">
        <v>68</v>
      </c>
      <c r="C23" s="30" t="s">
        <v>69</v>
      </c>
      <c r="D23" s="31">
        <v>2700</v>
      </c>
      <c r="E23" s="32">
        <f t="shared" si="1"/>
        <v>135</v>
      </c>
      <c r="F23" s="32">
        <f t="shared" si="2"/>
        <v>2835</v>
      </c>
      <c r="G23" s="34">
        <v>1</v>
      </c>
      <c r="H23" s="34">
        <f>I23-0.15</f>
        <v>1.4</v>
      </c>
      <c r="I23" s="31">
        <v>1.55</v>
      </c>
      <c r="J23" s="31" t="s">
        <v>32</v>
      </c>
      <c r="K23" s="34">
        <v>0.007</v>
      </c>
      <c r="L23" s="34">
        <f t="shared" si="0"/>
        <v>1.55</v>
      </c>
    </row>
    <row r="24" s="4" customFormat="1" ht="60" customHeight="1" spans="1:12">
      <c r="A24" s="29" t="s">
        <v>70</v>
      </c>
      <c r="B24" s="29" t="s">
        <v>71</v>
      </c>
      <c r="C24" s="30" t="s">
        <v>72</v>
      </c>
      <c r="D24" s="31">
        <v>22700</v>
      </c>
      <c r="E24" s="32">
        <f t="shared" si="1"/>
        <v>1135</v>
      </c>
      <c r="F24" s="32">
        <f t="shared" si="2"/>
        <v>23835</v>
      </c>
      <c r="G24" s="34">
        <v>1</v>
      </c>
      <c r="H24" s="34">
        <f>I24-0.82</f>
        <v>11.18</v>
      </c>
      <c r="I24" s="31">
        <v>12</v>
      </c>
      <c r="J24" s="31" t="s">
        <v>53</v>
      </c>
      <c r="K24" s="34">
        <v>0.048</v>
      </c>
      <c r="L24" s="34">
        <f t="shared" si="0"/>
        <v>12</v>
      </c>
    </row>
    <row r="25" s="4" customFormat="1" ht="60" customHeight="1" spans="1:12">
      <c r="A25" s="29" t="s">
        <v>73</v>
      </c>
      <c r="B25" s="29" t="s">
        <v>74</v>
      </c>
      <c r="C25" s="30" t="s">
        <v>69</v>
      </c>
      <c r="D25" s="31">
        <v>23300</v>
      </c>
      <c r="E25" s="32">
        <f t="shared" si="1"/>
        <v>1165</v>
      </c>
      <c r="F25" s="32">
        <f t="shared" si="2"/>
        <v>24465</v>
      </c>
      <c r="G25" s="34">
        <v>1</v>
      </c>
      <c r="H25" s="34">
        <f>I25-0.82</f>
        <v>11.43</v>
      </c>
      <c r="I25" s="31">
        <v>12.25</v>
      </c>
      <c r="J25" s="31" t="s">
        <v>53</v>
      </c>
      <c r="K25" s="34">
        <v>0.048</v>
      </c>
      <c r="L25" s="34">
        <f t="shared" si="0"/>
        <v>12.25</v>
      </c>
    </row>
    <row r="26" s="4" customFormat="1" ht="60" customHeight="1" spans="1:12">
      <c r="A26" s="29" t="s">
        <v>75</v>
      </c>
      <c r="B26" s="29" t="s">
        <v>41</v>
      </c>
      <c r="C26" s="30" t="s">
        <v>76</v>
      </c>
      <c r="D26" s="31">
        <v>10000</v>
      </c>
      <c r="E26" s="32">
        <f t="shared" si="1"/>
        <v>500</v>
      </c>
      <c r="F26" s="32">
        <f t="shared" si="2"/>
        <v>10500</v>
      </c>
      <c r="G26" s="34">
        <v>1</v>
      </c>
      <c r="H26" s="34">
        <f>I26-0.4</f>
        <v>4.87</v>
      </c>
      <c r="I26" s="31">
        <v>5.27</v>
      </c>
      <c r="J26" s="31" t="s">
        <v>36</v>
      </c>
      <c r="K26" s="33">
        <v>0.023</v>
      </c>
      <c r="L26" s="34">
        <f t="shared" si="0"/>
        <v>5.27</v>
      </c>
    </row>
    <row r="27" s="4" customFormat="1" ht="60" customHeight="1" spans="1:12">
      <c r="A27" s="29" t="s">
        <v>77</v>
      </c>
      <c r="B27" s="29" t="s">
        <v>78</v>
      </c>
      <c r="C27" s="30" t="s">
        <v>79</v>
      </c>
      <c r="D27" s="31">
        <v>8000</v>
      </c>
      <c r="E27" s="32">
        <f t="shared" si="1"/>
        <v>400</v>
      </c>
      <c r="F27" s="32">
        <f t="shared" si="2"/>
        <v>8400</v>
      </c>
      <c r="G27" s="34">
        <v>1</v>
      </c>
      <c r="H27" s="34">
        <f>I27-0.4</f>
        <v>3.93</v>
      </c>
      <c r="I27" s="31">
        <v>4.33</v>
      </c>
      <c r="J27" s="31" t="s">
        <v>36</v>
      </c>
      <c r="K27" s="33">
        <v>0.023</v>
      </c>
      <c r="L27" s="34">
        <f t="shared" si="0"/>
        <v>4.33</v>
      </c>
    </row>
    <row r="28" s="4" customFormat="1" ht="60" customHeight="1" spans="1:12">
      <c r="A28" s="30"/>
      <c r="B28" s="30"/>
      <c r="C28" s="35"/>
      <c r="D28" s="36"/>
      <c r="E28" s="32"/>
      <c r="F28" s="32"/>
      <c r="G28" s="33"/>
      <c r="H28" s="33"/>
      <c r="I28" s="34"/>
      <c r="J28" s="34"/>
      <c r="K28" s="34"/>
      <c r="L28" s="34"/>
    </row>
    <row r="29" ht="47" customHeight="1" spans="1:12">
      <c r="A29" s="37" t="s">
        <v>80</v>
      </c>
      <c r="B29" s="38"/>
      <c r="C29" s="38"/>
      <c r="D29" s="39">
        <f>SUM(D9:D28)</f>
        <v>274100</v>
      </c>
      <c r="E29" s="39">
        <f>SUM(E9:E28)</f>
        <v>13705</v>
      </c>
      <c r="F29" s="39">
        <f>SUM(F9:F28)</f>
        <v>287805</v>
      </c>
      <c r="G29" s="39">
        <f>SUM(G9:G28)</f>
        <v>19</v>
      </c>
      <c r="H29" s="39"/>
      <c r="I29" s="39"/>
      <c r="J29" s="39"/>
      <c r="K29" s="39"/>
      <c r="L29" s="39">
        <f>SUM(L9:L28)</f>
        <v>144.19</v>
      </c>
    </row>
  </sheetData>
  <autoFilter ref="A7:K31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2025-10-19T09:51:50Z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