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<sst xmlns="http://schemas.openxmlformats.org/spreadsheetml/2006/main" count="105" uniqueCount="53">
  <si>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</si>
  <si>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</si>
  <si>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</si>
  <si>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黄青霞，18662777719
海聆梦希音工厂 江苏省宿迁市泗阳县东经济开发区长江南路21号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</si>
  <si>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</si>
  <si>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SF1541210239729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</si>
  <si>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</si>
  <si>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</si>
  <si>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</si>
  <si>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</si>
  <si>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</si>
  <si>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</si>
  <si>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</si>
  <si>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</si>
  <si>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</si>
  <si>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</si>
  <si>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</si>
  <si>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</si>
  <si>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</si>
  <si>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</si>
  <si>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</si>
  <si>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</si>
  <si>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</si>
  <si>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</si>
  <si>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</si>
  <si>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</si>
  <si>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</si>
  <si>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</si>
  <si>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</si>
  <si>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</si>
  <si>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35905
HM25-07110</t>
  </si>
  <si>
    <t>INS-909</t>
  </si>
  <si>
    <t>INS-909单语彩卡</t>
  </si>
  <si>
    <t>单语粉色豹纹</t>
  </si>
  <si>
    <r>
      <rPr>
        <b/>
        <sz val="10"/>
        <rFont val="Arial"/>
        <charset val="0"/>
      </rPr>
      <t>TWIN</t>
    </r>
    <r>
      <rPr>
        <b/>
        <sz val="10"/>
        <rFont val="宋体"/>
        <charset val="0"/>
      </rPr>
      <t>前后卡</t>
    </r>
  </si>
  <si>
    <t>箱数</t>
  </si>
  <si>
    <t>前卡：1箱*1060pcs
后卡：1箱*1060pcs</t>
  </si>
  <si>
    <r>
      <rPr>
        <b/>
        <sz val="10"/>
        <rFont val="Arial"/>
        <charset val="0"/>
      </rPr>
      <t>F/Q</t>
    </r>
    <r>
      <rPr>
        <b/>
        <sz val="10"/>
        <rFont val="宋体"/>
        <charset val="0"/>
      </rPr>
      <t>前后卡</t>
    </r>
  </si>
  <si>
    <t>前卡：1箱*1000pcs+1箱260pcs
后卡：1箱*1000pcs+1箱260pcs</t>
  </si>
  <si>
    <t>单语蓝色花朵</t>
  </si>
  <si>
    <t>前卡：1箱*660pcs
后卡：1箱*660pcs</t>
  </si>
  <si>
    <t>PO 36001 
HM25-07138</t>
  </si>
  <si>
    <t>合拼1箱</t>
  </si>
  <si>
    <t>前后卡：1箱*440pcs</t>
  </si>
  <si>
    <t>PO 35987
 HM25-07134</t>
  </si>
  <si>
    <t>INS-909双语彩卡</t>
  </si>
  <si>
    <t>双语粉色豹纹</t>
  </si>
  <si>
    <t>TWIN</t>
  </si>
  <si>
    <t>前后卡：1箱*1080pcs</t>
  </si>
  <si>
    <t>F/Q</t>
  </si>
  <si>
    <t>双语蓝色花朵</t>
  </si>
  <si>
    <t>PO 35919
 HM25-07135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</si>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</sst>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3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"/>
      <charset val="0"/>
    </font>
    <font>
      <b/>
      <sz val="11"/>
      <name val="宋体"/>
      <charset val="134"/>
    </font>
    <font>
      <b/>
      <sz val="11"/>
      <name val="Calibri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2" borderId="1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1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8" fillId="0" borderId="0">
      <alignment vertical="center"/>
    </xf>
    <xf numFmtId="0" fontId="29" fillId="3" borderId="13">
      <alignment vertical="center"/>
    </xf>
    <xf numFmtId="0" fontId="30" fillId="4" borderId="14">
      <alignment vertical="center"/>
    </xf>
    <xf numFmtId="0" fontId="31" fillId="4" borderId="13">
      <alignment vertical="center"/>
    </xf>
    <xf numFmtId="0" fontId="32" fillId="5" borderId="15">
      <alignment vertical="center"/>
    </xf>
    <xf numFmtId="0" fontId="33" fillId="0" borderId="16">
      <alignment vertical="center"/>
    </xf>
    <xf numFmtId="0" fontId="34" fillId="0" borderId="17">
      <alignment vertical="center"/>
    </xf>
    <xf numFmtId="0" fontId="35" fillId="6" borderId="0">
      <alignment vertical="center"/>
    </xf>
    <xf numFmtId="0" fontId="36" fillId="7" borderId="0">
      <alignment vertical="center"/>
    </xf>
    <xf numFmtId="0" fontId="37" fillId="8" borderId="0">
      <alignment vertical="center"/>
    </xf>
    <xf numFmtId="0" fontId="38" fillId="9" borderId="0">
      <alignment vertical="center"/>
    </xf>
    <xf numFmtId="0" fontId="39" fillId="10" borderId="0">
      <alignment vertical="center"/>
    </xf>
    <xf numFmtId="0" fontId="39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38" fillId="32" borderId="0">
      <alignment vertical="center"/>
    </xf>
    <xf numFmtId="0" fontId="40" fillId="0" borderId="0">
      <alignment vertical="center"/>
    </xf>
    <xf numFmtId="0" fontId="41" fillId="0" borderId="0">
      <alignment vertical="center"/>
    </xf>
  </cellStyleXfs>
  <cellXfs count="5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79" fontId="9" fillId="0" borderId="3" xfId="49" applyNumberFormat="1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176" fontId="9" fillId="0" borderId="4" xfId="49" applyNumberFormat="1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0" applyFont="1" applyFill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177" fontId="16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177" fontId="9" fillId="0" borderId="3" xfId="49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/>
    </xf>
    <xf numFmtId="177" fontId="15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3</xdr:col>
      <xdr:colOff>100965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8</xdr:col>
      <xdr:colOff>449580</xdr:colOff>
      <xdr:row>29</xdr:row>
      <xdr:rowOff>90170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0147300"/>
          <a:ext cx="7726680" cy="2090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29</xdr:row>
      <xdr:rowOff>190500</xdr:rowOff>
    </xdr:from>
    <xdr:to>
      <xdr:col>8</xdr:col>
      <xdr:colOff>370840</xdr:colOff>
      <xdr:row>35</xdr:row>
      <xdr:rowOff>165100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12338050"/>
          <a:ext cx="7647305" cy="197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35</xdr:row>
      <xdr:rowOff>319405</xdr:rowOff>
    </xdr:from>
    <xdr:to>
      <xdr:col>8</xdr:col>
      <xdr:colOff>429895</xdr:colOff>
      <xdr:row>42</xdr:row>
      <xdr:rowOff>31115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25" y="14467205"/>
          <a:ext cx="7697470" cy="2045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42</xdr:row>
      <xdr:rowOff>143510</xdr:rowOff>
    </xdr:from>
    <xdr:to>
      <xdr:col>8</xdr:col>
      <xdr:colOff>384810</xdr:colOff>
      <xdr:row>48</xdr:row>
      <xdr:rowOff>133350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" y="16624935"/>
          <a:ext cx="7661275" cy="199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132715</xdr:colOff>
      <xdr:row>23</xdr:row>
      <xdr:rowOff>178435</xdr:rowOff>
    </xdr:from>
    <xdr:to>
      <xdr:col>14</xdr:col>
      <xdr:colOff>923925</xdr:colOff>
      <xdr:row>36</xdr:row>
      <xdr:rowOff>219075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209915" y="10325735"/>
          <a:ext cx="7077710" cy="437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85725</xdr:colOff>
      <xdr:row>39</xdr:row>
      <xdr:rowOff>57150</xdr:rowOff>
    </xdr:from>
    <xdr:to>
      <xdr:col>16</xdr:col>
      <xdr:colOff>733425</xdr:colOff>
      <xdr:row>48</xdr:row>
      <xdr:rowOff>9525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62925" y="15538450"/>
          <a:ext cx="9677400" cy="2952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N8" sqref="N8"/>
    </sheetView>
  </sheetViews>
  <sheetFormatPr defaultColWidth="18" defaultRowHeight="26.25"/>
  <cols>
    <col min="1" max="1" width="15.25" style="1" customWidth="1"/>
    <col min="2" max="2" width="10.375" style="1" customWidth="1"/>
    <col min="3" max="3" width="9.75" style="1" customWidth="1"/>
    <col min="4" max="4" width="14.75" style="1" customWidth="1"/>
    <col min="5" max="5" width="14.375" style="1" customWidth="1"/>
    <col min="6" max="6" width="11.375" style="1" customWidth="1"/>
    <col min="7" max="7" width="9.375" style="3" customWidth="1"/>
    <col min="8" max="8" width="10.25" style="1" customWidth="1"/>
    <col min="9" max="9" width="10.5" style="4" customWidth="1"/>
    <col min="10" max="11" width="9.5" style="5" customWidth="1"/>
    <col min="12" max="12" width="27.5" style="1" customWidth="1"/>
    <col min="13" max="16384" width="18" style="1"/>
  </cols>
  <sheetData>
    <row r="1" s="1" customFormat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4:12">
      <c r="D3" s="10" t="s">
        <v>2</v>
      </c>
      <c r="E3" s="11">
        <v>45952</v>
      </c>
      <c r="F3" s="11"/>
      <c r="G3" s="12"/>
      <c r="H3" s="13"/>
      <c r="I3" s="13"/>
      <c r="J3" s="37" t="s">
        <v>3</v>
      </c>
      <c r="K3" s="37"/>
      <c r="L3" s="37"/>
    </row>
    <row r="4" s="1" customFormat="1" ht="21" customHeight="1" spans="4:12">
      <c r="D4" s="10" t="s">
        <v>4</v>
      </c>
      <c r="E4" s="14" t="s">
        <v>5</v>
      </c>
      <c r="F4" s="15"/>
      <c r="G4" s="16"/>
      <c r="H4" s="17"/>
      <c r="I4" s="38"/>
      <c r="J4" s="37"/>
      <c r="K4" s="37"/>
      <c r="L4" s="37"/>
    </row>
    <row r="5" s="2" customFormat="1" ht="38.25" spans="1:13">
      <c r="A5" s="18" t="s">
        <v>6</v>
      </c>
      <c r="B5" s="19" t="s">
        <v>7</v>
      </c>
      <c r="C5" s="19" t="s">
        <v>8</v>
      </c>
      <c r="D5" s="20" t="s">
        <v>9</v>
      </c>
      <c r="E5" s="20" t="s">
        <v>10</v>
      </c>
      <c r="F5" s="21" t="s">
        <v>11</v>
      </c>
      <c r="G5" s="21" t="s">
        <v>12</v>
      </c>
      <c r="H5" s="22" t="s">
        <v>13</v>
      </c>
      <c r="I5" s="24" t="s">
        <v>14</v>
      </c>
      <c r="J5" s="39" t="s">
        <v>15</v>
      </c>
      <c r="K5" s="39" t="s">
        <v>16</v>
      </c>
      <c r="L5" s="19" t="s">
        <v>17</v>
      </c>
      <c r="M5" s="40"/>
    </row>
    <row r="6" s="2" customFormat="1" ht="32.25" customHeight="1" spans="1:13">
      <c r="A6" s="18" t="s">
        <v>18</v>
      </c>
      <c r="B6" s="19" t="s">
        <v>19</v>
      </c>
      <c r="C6" s="23" t="s">
        <v>20</v>
      </c>
      <c r="D6" s="24" t="s">
        <v>21</v>
      </c>
      <c r="E6" s="24" t="s">
        <v>22</v>
      </c>
      <c r="F6" s="21" t="s">
        <v>23</v>
      </c>
      <c r="G6" s="21" t="s">
        <v>24</v>
      </c>
      <c r="H6" s="25" t="s">
        <v>25</v>
      </c>
      <c r="I6" s="24" t="s">
        <v>26</v>
      </c>
      <c r="J6" s="39" t="s">
        <v>27</v>
      </c>
      <c r="K6" s="39" t="s">
        <v>28</v>
      </c>
      <c r="L6" s="19" t="s">
        <v>29</v>
      </c>
      <c r="M6" s="41"/>
    </row>
    <row r="7" s="1" customFormat="1" ht="39" customHeight="1" spans="1:12">
      <c r="A7" s="26" t="s">
        <v>30</v>
      </c>
      <c r="B7" s="27" t="s">
        <v>31</v>
      </c>
      <c r="C7" s="28" t="s">
        <v>32</v>
      </c>
      <c r="D7" s="27" t="s">
        <v>33</v>
      </c>
      <c r="E7" s="29" t="s">
        <v>34</v>
      </c>
      <c r="F7" s="29">
        <v>1005</v>
      </c>
      <c r="G7" s="30">
        <v>55</v>
      </c>
      <c r="H7" s="31">
        <f t="shared" ref="H7:H19" si="0">F7+G7</f>
        <v>1060</v>
      </c>
      <c r="I7" s="27" t="s">
        <v>35</v>
      </c>
      <c r="J7" s="42">
        <f t="shared" ref="J7:J18" si="1">0.0456*H7</f>
        <v>48.336</v>
      </c>
      <c r="K7" s="43">
        <f t="shared" ref="K7:K18" si="2">J7+0.5</f>
        <v>48.836</v>
      </c>
      <c r="L7" s="44" t="s">
        <v>36</v>
      </c>
    </row>
    <row r="8" s="1" customFormat="1" ht="39" customHeight="1" spans="1:12">
      <c r="A8" s="26" t="s">
        <v>30</v>
      </c>
      <c r="B8" s="27" t="s">
        <v>31</v>
      </c>
      <c r="C8" s="28" t="s">
        <v>32</v>
      </c>
      <c r="D8" s="27" t="s">
        <v>33</v>
      </c>
      <c r="E8" s="29" t="s">
        <v>37</v>
      </c>
      <c r="F8" s="29">
        <v>1205</v>
      </c>
      <c r="G8" s="30">
        <v>55</v>
      </c>
      <c r="H8" s="31">
        <f t="shared" si="0"/>
        <v>1260</v>
      </c>
      <c r="I8" s="27">
        <v>2</v>
      </c>
      <c r="J8" s="42">
        <f t="shared" si="1"/>
        <v>57.456</v>
      </c>
      <c r="K8" s="43">
        <f t="shared" si="2"/>
        <v>57.956</v>
      </c>
      <c r="L8" s="44" t="s">
        <v>38</v>
      </c>
    </row>
    <row r="9" s="1" customFormat="1" ht="39" customHeight="1" spans="1:12">
      <c r="A9" s="26" t="s">
        <v>30</v>
      </c>
      <c r="B9" s="27" t="s">
        <v>31</v>
      </c>
      <c r="C9" s="28" t="s">
        <v>32</v>
      </c>
      <c r="D9" s="27" t="s">
        <v>39</v>
      </c>
      <c r="E9" s="29" t="s">
        <v>34</v>
      </c>
      <c r="F9" s="29">
        <v>605</v>
      </c>
      <c r="G9" s="30">
        <v>55</v>
      </c>
      <c r="H9" s="31">
        <f t="shared" si="0"/>
        <v>660</v>
      </c>
      <c r="I9" s="27">
        <v>4</v>
      </c>
      <c r="J9" s="42">
        <f t="shared" si="1"/>
        <v>30.096</v>
      </c>
      <c r="K9" s="43">
        <f t="shared" si="2"/>
        <v>30.596</v>
      </c>
      <c r="L9" s="44" t="s">
        <v>40</v>
      </c>
    </row>
    <row r="10" s="1" customFormat="1" ht="39" customHeight="1" spans="1:12">
      <c r="A10" s="26" t="s">
        <v>30</v>
      </c>
      <c r="B10" s="27" t="s">
        <v>31</v>
      </c>
      <c r="C10" s="28" t="s">
        <v>32</v>
      </c>
      <c r="D10" s="27" t="s">
        <v>39</v>
      </c>
      <c r="E10" s="29" t="s">
        <v>37</v>
      </c>
      <c r="F10" s="29">
        <v>1005</v>
      </c>
      <c r="G10" s="30">
        <v>55</v>
      </c>
      <c r="H10" s="31">
        <f t="shared" si="0"/>
        <v>1060</v>
      </c>
      <c r="I10" s="27">
        <v>2</v>
      </c>
      <c r="J10" s="42">
        <f t="shared" si="1"/>
        <v>48.336</v>
      </c>
      <c r="K10" s="43">
        <f t="shared" si="2"/>
        <v>48.836</v>
      </c>
      <c r="L10" s="44" t="s">
        <v>36</v>
      </c>
    </row>
    <row r="11" s="1" customFormat="1" ht="39" customHeight="1" spans="1:12">
      <c r="A11" s="26" t="s">
        <v>41</v>
      </c>
      <c r="B11" s="27" t="s">
        <v>31</v>
      </c>
      <c r="C11" s="28" t="s">
        <v>32</v>
      </c>
      <c r="D11" s="27" t="s">
        <v>33</v>
      </c>
      <c r="E11" s="29" t="s">
        <v>34</v>
      </c>
      <c r="F11" s="29">
        <v>30</v>
      </c>
      <c r="G11" s="30">
        <v>5</v>
      </c>
      <c r="H11" s="31">
        <f t="shared" si="0"/>
        <v>35</v>
      </c>
      <c r="I11" s="45" t="s">
        <v>42</v>
      </c>
      <c r="J11" s="42">
        <f t="shared" si="1"/>
        <v>1.596</v>
      </c>
      <c r="K11" s="43">
        <f t="shared" si="2"/>
        <v>2.096</v>
      </c>
      <c r="L11" s="46" t="s">
        <v>43</v>
      </c>
    </row>
    <row r="12" s="1" customFormat="1" ht="39" customHeight="1" spans="1:12">
      <c r="A12" s="26" t="s">
        <v>41</v>
      </c>
      <c r="B12" s="27" t="s">
        <v>31</v>
      </c>
      <c r="C12" s="28" t="s">
        <v>32</v>
      </c>
      <c r="D12" s="27" t="s">
        <v>33</v>
      </c>
      <c r="E12" s="29" t="s">
        <v>37</v>
      </c>
      <c r="F12" s="29">
        <v>94</v>
      </c>
      <c r="G12" s="30">
        <v>5</v>
      </c>
      <c r="H12" s="31">
        <f t="shared" si="0"/>
        <v>99</v>
      </c>
      <c r="I12" s="47"/>
      <c r="J12" s="42">
        <f t="shared" si="1"/>
        <v>4.5144</v>
      </c>
      <c r="K12" s="43">
        <f t="shared" si="2"/>
        <v>5.0144</v>
      </c>
      <c r="L12" s="48"/>
    </row>
    <row r="13" s="1" customFormat="1" ht="39" customHeight="1" spans="1:12">
      <c r="A13" s="26" t="s">
        <v>41</v>
      </c>
      <c r="B13" s="27" t="s">
        <v>31</v>
      </c>
      <c r="C13" s="28" t="s">
        <v>32</v>
      </c>
      <c r="D13" s="27" t="s">
        <v>39</v>
      </c>
      <c r="E13" s="29" t="s">
        <v>34</v>
      </c>
      <c r="F13" s="29">
        <v>18</v>
      </c>
      <c r="G13" s="30">
        <v>5</v>
      </c>
      <c r="H13" s="31">
        <f t="shared" si="0"/>
        <v>23</v>
      </c>
      <c r="I13" s="47"/>
      <c r="J13" s="42">
        <f t="shared" si="1"/>
        <v>1.0488</v>
      </c>
      <c r="K13" s="43">
        <f t="shared" si="2"/>
        <v>1.5488</v>
      </c>
      <c r="L13" s="48"/>
    </row>
    <row r="14" s="1" customFormat="1" ht="39" customHeight="1" spans="1:12">
      <c r="A14" s="26" t="s">
        <v>41</v>
      </c>
      <c r="B14" s="27" t="s">
        <v>31</v>
      </c>
      <c r="C14" s="28" t="s">
        <v>32</v>
      </c>
      <c r="D14" s="27" t="s">
        <v>39</v>
      </c>
      <c r="E14" s="29" t="s">
        <v>37</v>
      </c>
      <c r="F14" s="29">
        <v>58</v>
      </c>
      <c r="G14" s="30">
        <v>5</v>
      </c>
      <c r="H14" s="31">
        <f t="shared" si="0"/>
        <v>63</v>
      </c>
      <c r="I14" s="49"/>
      <c r="J14" s="42">
        <f t="shared" si="1"/>
        <v>2.8728</v>
      </c>
      <c r="K14" s="43">
        <f t="shared" si="2"/>
        <v>3.3728</v>
      </c>
      <c r="L14" s="50"/>
    </row>
    <row r="15" s="1" customFormat="1" ht="39" customHeight="1" spans="1:12">
      <c r="A15" s="26" t="s">
        <v>44</v>
      </c>
      <c r="B15" s="27" t="s">
        <v>31</v>
      </c>
      <c r="C15" s="28" t="s">
        <v>45</v>
      </c>
      <c r="D15" s="27" t="s">
        <v>46</v>
      </c>
      <c r="E15" s="29" t="s">
        <v>47</v>
      </c>
      <c r="F15" s="29">
        <v>65</v>
      </c>
      <c r="G15" s="30">
        <v>30</v>
      </c>
      <c r="H15" s="31">
        <f t="shared" si="0"/>
        <v>95</v>
      </c>
      <c r="I15" s="45" t="s">
        <v>42</v>
      </c>
      <c r="J15" s="42">
        <f t="shared" si="1"/>
        <v>4.332</v>
      </c>
      <c r="K15" s="43">
        <f t="shared" si="2"/>
        <v>4.832</v>
      </c>
      <c r="L15" s="46" t="s">
        <v>48</v>
      </c>
    </row>
    <row r="16" s="1" customFormat="1" ht="39" customHeight="1" spans="1:12">
      <c r="A16" s="26" t="s">
        <v>44</v>
      </c>
      <c r="B16" s="27" t="s">
        <v>31</v>
      </c>
      <c r="C16" s="28" t="s">
        <v>45</v>
      </c>
      <c r="D16" s="27" t="s">
        <v>46</v>
      </c>
      <c r="E16" s="29" t="s">
        <v>49</v>
      </c>
      <c r="F16" s="29">
        <v>80</v>
      </c>
      <c r="G16" s="30">
        <v>15</v>
      </c>
      <c r="H16" s="31">
        <f t="shared" si="0"/>
        <v>95</v>
      </c>
      <c r="I16" s="47"/>
      <c r="J16" s="42">
        <f t="shared" si="1"/>
        <v>4.332</v>
      </c>
      <c r="K16" s="43">
        <f t="shared" si="2"/>
        <v>4.832</v>
      </c>
      <c r="L16" s="48"/>
    </row>
    <row r="17" s="1" customFormat="1" ht="39" customHeight="1" spans="1:12">
      <c r="A17" s="26" t="s">
        <v>44</v>
      </c>
      <c r="B17" s="27" t="s">
        <v>31</v>
      </c>
      <c r="C17" s="28" t="s">
        <v>45</v>
      </c>
      <c r="D17" s="27" t="s">
        <v>50</v>
      </c>
      <c r="E17" s="29" t="s">
        <v>47</v>
      </c>
      <c r="F17" s="29">
        <v>62</v>
      </c>
      <c r="G17" s="30">
        <v>30</v>
      </c>
      <c r="H17" s="31">
        <f t="shared" si="0"/>
        <v>92</v>
      </c>
      <c r="I17" s="47"/>
      <c r="J17" s="42">
        <f t="shared" si="1"/>
        <v>4.1952</v>
      </c>
      <c r="K17" s="43">
        <f t="shared" si="2"/>
        <v>4.6952</v>
      </c>
      <c r="L17" s="48"/>
    </row>
    <row r="18" s="1" customFormat="1" ht="39" customHeight="1" spans="1:12">
      <c r="A18" s="26" t="s">
        <v>44</v>
      </c>
      <c r="B18" s="27" t="s">
        <v>31</v>
      </c>
      <c r="C18" s="28" t="s">
        <v>45</v>
      </c>
      <c r="D18" s="27" t="s">
        <v>50</v>
      </c>
      <c r="E18" s="29" t="s">
        <v>49</v>
      </c>
      <c r="F18" s="29">
        <v>83</v>
      </c>
      <c r="G18" s="30">
        <v>30</v>
      </c>
      <c r="H18" s="31">
        <f t="shared" si="0"/>
        <v>113</v>
      </c>
      <c r="I18" s="47"/>
      <c r="J18" s="42">
        <f t="shared" si="1"/>
        <v>5.1528</v>
      </c>
      <c r="K18" s="43">
        <f t="shared" si="2"/>
        <v>5.6528</v>
      </c>
      <c r="L18" s="48"/>
    </row>
    <row r="19" s="1" customFormat="1" ht="39" customHeight="1" spans="1:12">
      <c r="A19" s="26" t="s">
        <v>51</v>
      </c>
      <c r="B19" s="27" t="s">
        <v>31</v>
      </c>
      <c r="C19" s="28" t="s">
        <v>45</v>
      </c>
      <c r="D19" s="27" t="s">
        <v>46</v>
      </c>
      <c r="E19" s="29" t="s">
        <v>49</v>
      </c>
      <c r="F19" s="29">
        <v>130</v>
      </c>
      <c r="G19" s="30">
        <v>15</v>
      </c>
      <c r="H19" s="31">
        <f t="shared" si="0"/>
        <v>145</v>
      </c>
      <c r="I19" s="49"/>
      <c r="J19" s="42"/>
      <c r="K19" s="43"/>
      <c r="L19" s="50"/>
    </row>
    <row r="20" s="1" customFormat="1" spans="1:12">
      <c r="A20" s="32" t="s">
        <v>52</v>
      </c>
      <c r="B20" s="33"/>
      <c r="C20" s="33"/>
      <c r="D20" s="33"/>
      <c r="E20" s="34"/>
      <c r="F20" s="35">
        <f t="shared" ref="F20:K20" si="3">SUM(F7:F16)</f>
        <v>4165</v>
      </c>
      <c r="G20" s="36">
        <f>SUM(G7:G18)</f>
        <v>345</v>
      </c>
      <c r="H20" s="35">
        <f t="shared" si="3"/>
        <v>4450</v>
      </c>
      <c r="I20" s="51"/>
      <c r="J20" s="52">
        <f>SUM(J7:J18)</f>
        <v>212.268</v>
      </c>
      <c r="K20" s="52">
        <f t="shared" si="3"/>
        <v>207.92</v>
      </c>
      <c r="L20" s="53"/>
    </row>
  </sheetData>
  <mergeCells count="11">
    <mergeCell ref="A1:L1"/>
    <mergeCell ref="A2:L2"/>
    <mergeCell ref="E3:F3"/>
    <mergeCell ref="E4:F4"/>
    <mergeCell ref="A20:E20"/>
    <mergeCell ref="I11:I14"/>
    <mergeCell ref="I15:I19"/>
    <mergeCell ref="L11:L14"/>
    <mergeCell ref="L15:L19"/>
    <mergeCell ref="M5:M6"/>
    <mergeCell ref="J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2025-11-11T07:57:00Z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5F73701EB6544D58B3AC591F1A660E26_12</vt:lpwstr>
  </property>
</Properties>
</file>