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<sst xmlns="http://schemas.openxmlformats.org/spreadsheetml/2006/main" count="218" uniqueCount="83">
  <si>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</si>
  <si>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</si>
  <si>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</si>
  <si>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安徽省黄山市歙县经济技术开发区
黄山鼎鑫包装有限公司
叶正峰 18755902788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</si>
  <si>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</si>
  <si>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SF1565111053348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</si>
  <si>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</si>
  <si>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</si>
  <si>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</si>
  <si>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</si>
  <si>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</si>
  <si>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</si>
  <si>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</si>
  <si>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</si>
  <si>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</si>
  <si>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</si>
  <si>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</si>
  <si>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</si>
  <si>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</si>
  <si>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</si>
  <si>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</si>
  <si>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</si>
  <si>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</si>
  <si>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</si>
  <si>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</si>
  <si>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</si>
  <si>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</si>
  <si>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</si>
  <si>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</si>
  <si>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</si>
  <si>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36072 36083
 HM25-04042</t>
  </si>
  <si>
    <t>INS-807双语</t>
  </si>
  <si>
    <t>INS-807</t>
  </si>
  <si>
    <t>KB WHITE 
奶白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</si>
  <si>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(008889398744)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</si>
  <si>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(008889398744)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</si>
  <si>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(008889398751)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</si>
  <si>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(008889398751)</t>
    </r>
  </si>
  <si>
    <t>ROSEWATER 
浅玫瑰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</si>
  <si>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(008889360833)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</si>
  <si>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(008889360833)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</si>
  <si>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(008889360840)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</si>
  <si>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(008889360840)</t>
    </r>
  </si>
  <si>
    <t>GRAY LILAC 
灰紫色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</si>
  <si>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(008889360864)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</si>
  <si>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(008889360864)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</si>
  <si>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(008889360871)</t>
    </r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</si>
  <si>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(008889360871)</t>
    </r>
  </si>
  <si>
    <t>合计</t>
  </si>
  <si>
    <t>YSTER MUSHROOM
平菇灰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</si>
  <si>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(008889360802)</t>
    </r>
  </si>
  <si>
    <t>1箱*1050pcs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</si>
  <si>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(008889360802)</t>
    </r>
  </si>
  <si>
    <t>1箱*1400pcs+1箱*700pcs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</si>
  <si>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(008889360819)</t>
    </r>
  </si>
  <si>
    <t>1箱*512pcs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</si>
  <si>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(008889360819)</t>
    </r>
  </si>
  <si>
    <t>1箱*984pcs</t>
  </si>
  <si>
    <t>SMOKE
鸭蛋青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</si>
  <si>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(008889360895)</t>
    </r>
  </si>
  <si>
    <t>1箱*540pcs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</si>
  <si>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(008889360895)</t>
    </r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</si>
  <si>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(008889360901)</t>
    </r>
  </si>
  <si>
    <t>1箱*310pcs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</si>
  <si>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(008889360901)</t>
    </r>
  </si>
  <si>
    <t>1箱*620pcs</t>
  </si>
  <si>
    <t>MERCURY
水银灰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</si>
  <si>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(008889362325)</t>
    </r>
  </si>
  <si>
    <t>1箱*750pcs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</si>
  <si>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(008889362325)</t>
    </r>
  </si>
  <si>
    <t>1箱*1500pcs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</si>
  <si>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(008889362332)</t>
    </r>
  </si>
  <si>
    <t>1箱*384pcs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</si>
  <si>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(008889362332)</t>
    </r>
  </si>
  <si>
    <t>1箱*768pcs</t>
  </si>
  <si>
    <t>IGHT GRAY
中灰色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</si>
  <si>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-F/Q
(008889362387)</t>
    </r>
  </si>
  <si>
    <t>1箱*1300pcs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</si>
  <si>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-F/Q
(008889362387)</t>
    </r>
  </si>
  <si>
    <t>1箱*1400pcs+1箱*1200pcs</t>
  </si>
  <si>
    <r>
      <rPr>
        <b/>
        <sz val="10"/>
        <rFont val="宋体"/>
        <charset val="0"/>
      </rPr>
      <t>前卡</t>
    </r>
    <r>
      <rPr>
        <b/>
        <sz val="10"/>
        <rFont val="Arial"/>
        <charset val="0"/>
      </rPr>
      <t>-K
(008889362394)</t>
    </r>
  </si>
  <si>
    <t>1箱*650pcs</t>
  </si>
  <si>
    <r>
      <rPr>
        <b/>
        <sz val="10"/>
        <rFont val="宋体"/>
        <charset val="0"/>
      </rPr>
      <t>后卡</t>
    </r>
    <r>
      <rPr>
        <b/>
        <sz val="10"/>
        <rFont val="Arial"/>
        <charset val="0"/>
      </rPr>
      <t>-K
(008889362394)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</si>
</sst>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0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8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7" fillId="0" borderId="0">
      <alignment vertical="center"/>
    </xf>
    <xf numFmtId="0" fontId="28" fillId="4" borderId="10">
      <alignment vertical="center"/>
    </xf>
    <xf numFmtId="0" fontId="29" fillId="5" borderId="11">
      <alignment vertical="center"/>
    </xf>
    <xf numFmtId="0" fontId="30" fillId="5" borderId="10">
      <alignment vertical="center"/>
    </xf>
    <xf numFmtId="0" fontId="31" fillId="6" borderId="12">
      <alignment vertical="center"/>
    </xf>
    <xf numFmtId="0" fontId="32" fillId="0" borderId="13">
      <alignment vertical="center"/>
    </xf>
    <xf numFmtId="0" fontId="33" fillId="0" borderId="14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6" fontId="10" fillId="0" borderId="4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5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76" fontId="18" fillId="0" borderId="3" xfId="49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434340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K19" sqref="K19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12.75" style="1" customWidth="1"/>
    <col min="5" max="5" width="20.0166666666667" style="1" customWidth="1"/>
    <col min="6" max="6" width="6.5" style="1" customWidth="1"/>
    <col min="7" max="7" width="6.125" style="3" customWidth="1"/>
    <col min="8" max="8" width="6.125" style="1" customWidth="1"/>
    <col min="9" max="9" width="8.375" style="4" customWidth="1"/>
    <col min="10" max="10" width="8.375" style="5" customWidth="1"/>
    <col min="11" max="11" width="10.375" style="5" customWidth="1"/>
    <col min="12" max="12" width="23.25" style="1" customWidth="1"/>
    <col min="13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3">
      <c r="D3" s="10" t="s">
        <v>2</v>
      </c>
      <c r="E3" s="11">
        <v>45977</v>
      </c>
      <c r="F3" s="11"/>
      <c r="G3" s="12"/>
      <c r="H3" s="13"/>
      <c r="I3" s="14" t="s">
        <v>3</v>
      </c>
      <c r="J3" s="14"/>
      <c r="K3" s="14"/>
      <c r="L3" s="14"/>
    </row>
    <row r="4" s="1" customFormat="1" ht="29" customHeight="1" spans="1:13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25" customHeight="1" spans="1:13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  <c r="M5" s="59"/>
    </row>
    <row r="6" s="2" customFormat="1" ht="25" customHeight="1" spans="1:13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60" t="s">
        <v>25</v>
      </c>
      <c r="I6" s="24" t="s">
        <v>26</v>
      </c>
      <c r="J6" s="25" t="s">
        <v>27</v>
      </c>
      <c r="K6" s="25" t="s">
        <v>28</v>
      </c>
      <c r="L6" s="20" t="s">
        <v>29</v>
      </c>
      <c r="M6" s="61"/>
    </row>
    <row r="7" s="1" customFormat="1" ht="30" customHeight="1" spans="1:13">
      <c r="A7" s="28" t="s">
        <v>30</v>
      </c>
      <c r="B7" s="29" t="s">
        <v>31</v>
      </c>
      <c r="C7" s="30" t="s">
        <v>32</v>
      </c>
      <c r="D7" s="62" t="s">
        <v>33</v>
      </c>
      <c r="E7" s="32" t="s">
        <v>34</v>
      </c>
      <c r="F7" s="33">
        <v>1520</v>
      </c>
      <c r="G7" s="34">
        <v>40</v>
      </c>
      <c r="H7" s="33">
        <f t="shared" ref="H7:H18" si="0">F7+G7</f>
        <v>1560</v>
      </c>
      <c r="I7" s="35"/>
      <c r="J7" s="36">
        <f t="shared" ref="J7:J11" si="1">0.0135*H7</f>
        <v>21.06</v>
      </c>
      <c r="K7" s="37">
        <f t="shared" ref="K7:K18" si="2">J7+0.5</f>
        <v>21.56</v>
      </c>
      <c r="L7" s="38"/>
    </row>
    <row r="8" s="1" customFormat="1" ht="30" customHeight="1" spans="1:13">
      <c r="A8" s="28" t="s">
        <v>30</v>
      </c>
      <c r="B8" s="29" t="s">
        <v>31</v>
      </c>
      <c r="C8" s="30" t="s">
        <v>32</v>
      </c>
      <c r="D8" s="62" t="s">
        <v>33</v>
      </c>
      <c r="E8" s="32" t="s">
        <v>35</v>
      </c>
      <c r="F8" s="33">
        <f t="shared" ref="F8:F12" si="3">F7*2</f>
        <v>3040</v>
      </c>
      <c r="G8" s="34">
        <f>G7*2</f>
        <v>80</v>
      </c>
      <c r="H8" s="33">
        <f t="shared" si="0"/>
        <v>3120</v>
      </c>
      <c r="I8" s="35"/>
      <c r="J8" s="36">
        <f t="shared" ref="J8:J12" si="4">0.0166*H8</f>
        <v>51.792</v>
      </c>
      <c r="K8" s="37">
        <f t="shared" si="2"/>
        <v>52.292</v>
      </c>
      <c r="L8" s="38"/>
    </row>
    <row r="9" s="1" customFormat="1" ht="30" customHeight="1" spans="1:13">
      <c r="A9" s="28" t="s">
        <v>30</v>
      </c>
      <c r="B9" s="29" t="s">
        <v>31</v>
      </c>
      <c r="C9" s="30" t="s">
        <v>32</v>
      </c>
      <c r="D9" s="62" t="s">
        <v>33</v>
      </c>
      <c r="E9" s="63" t="s">
        <v>36</v>
      </c>
      <c r="F9" s="33">
        <v>736</v>
      </c>
      <c r="G9" s="34">
        <v>24</v>
      </c>
      <c r="H9" s="33">
        <f t="shared" si="0"/>
        <v>760</v>
      </c>
      <c r="I9" s="35"/>
      <c r="J9" s="36">
        <f t="shared" si="1"/>
        <v>10.26</v>
      </c>
      <c r="K9" s="37">
        <f t="shared" si="2"/>
        <v>10.76</v>
      </c>
      <c r="L9" s="38"/>
    </row>
    <row r="10" s="1" customFormat="1" ht="30" customHeight="1" spans="1:13">
      <c r="A10" s="28" t="s">
        <v>30</v>
      </c>
      <c r="B10" s="29" t="s">
        <v>31</v>
      </c>
      <c r="C10" s="30" t="s">
        <v>32</v>
      </c>
      <c r="D10" s="62" t="s">
        <v>33</v>
      </c>
      <c r="E10" s="63" t="s">
        <v>37</v>
      </c>
      <c r="F10" s="33">
        <f t="shared" si="3"/>
        <v>1472</v>
      </c>
      <c r="G10" s="34">
        <v>78</v>
      </c>
      <c r="H10" s="33">
        <f t="shared" si="0"/>
        <v>1550</v>
      </c>
      <c r="I10" s="35"/>
      <c r="J10" s="36">
        <f t="shared" si="4"/>
        <v>25.73</v>
      </c>
      <c r="K10" s="37">
        <f t="shared" si="2"/>
        <v>26.23</v>
      </c>
      <c r="L10" s="38"/>
    </row>
    <row r="11" s="1" customFormat="1" ht="30" customHeight="1" spans="1:13">
      <c r="A11" s="28" t="s">
        <v>30</v>
      </c>
      <c r="B11" s="29" t="s">
        <v>31</v>
      </c>
      <c r="C11" s="30" t="s">
        <v>32</v>
      </c>
      <c r="D11" s="62" t="s">
        <v>38</v>
      </c>
      <c r="E11" s="32" t="s">
        <v>39</v>
      </c>
      <c r="F11" s="33">
        <v>548</v>
      </c>
      <c r="G11" s="34">
        <v>20</v>
      </c>
      <c r="H11" s="33">
        <f t="shared" si="0"/>
        <v>568</v>
      </c>
      <c r="I11" s="35"/>
      <c r="J11" s="36">
        <f t="shared" si="1"/>
        <v>7.668</v>
      </c>
      <c r="K11" s="37">
        <f t="shared" si="2"/>
        <v>8.168</v>
      </c>
      <c r="L11" s="38"/>
    </row>
    <row r="12" s="1" customFormat="1" ht="30" customHeight="1" spans="1:13">
      <c r="A12" s="28" t="s">
        <v>30</v>
      </c>
      <c r="B12" s="29" t="s">
        <v>31</v>
      </c>
      <c r="C12" s="30" t="s">
        <v>32</v>
      </c>
      <c r="D12" s="62" t="s">
        <v>38</v>
      </c>
      <c r="E12" s="32" t="s">
        <v>40</v>
      </c>
      <c r="F12" s="33">
        <f t="shared" si="3"/>
        <v>1096</v>
      </c>
      <c r="G12" s="34">
        <f>G11*2</f>
        <v>40</v>
      </c>
      <c r="H12" s="33">
        <f t="shared" si="0"/>
        <v>1136</v>
      </c>
      <c r="I12" s="35"/>
      <c r="J12" s="36">
        <f t="shared" si="4"/>
        <v>18.8576</v>
      </c>
      <c r="K12" s="37">
        <f t="shared" si="2"/>
        <v>19.3576</v>
      </c>
      <c r="L12" s="38"/>
    </row>
    <row r="13" s="1" customFormat="1" ht="30" customHeight="1" spans="1:13">
      <c r="A13" s="28" t="s">
        <v>30</v>
      </c>
      <c r="B13" s="29" t="s">
        <v>31</v>
      </c>
      <c r="C13" s="30" t="s">
        <v>32</v>
      </c>
      <c r="D13" s="62" t="s">
        <v>38</v>
      </c>
      <c r="E13" s="32" t="s">
        <v>41</v>
      </c>
      <c r="F13" s="33">
        <v>244</v>
      </c>
      <c r="G13" s="34">
        <v>20</v>
      </c>
      <c r="H13" s="33">
        <f t="shared" si="0"/>
        <v>264</v>
      </c>
      <c r="I13" s="35"/>
      <c r="J13" s="36">
        <f t="shared" ref="J13:J17" si="5">0.0135*H13</f>
        <v>3.564</v>
      </c>
      <c r="K13" s="37">
        <f t="shared" si="2"/>
        <v>4.064</v>
      </c>
      <c r="L13" s="38"/>
    </row>
    <row r="14" s="1" customFormat="1" ht="30" customHeight="1" spans="1:13">
      <c r="A14" s="28" t="s">
        <v>30</v>
      </c>
      <c r="B14" s="29" t="s">
        <v>31</v>
      </c>
      <c r="C14" s="30" t="s">
        <v>32</v>
      </c>
      <c r="D14" s="62" t="s">
        <v>38</v>
      </c>
      <c r="E14" s="32" t="s">
        <v>42</v>
      </c>
      <c r="F14" s="33">
        <f t="shared" ref="F14:F18" si="6">F13*2</f>
        <v>488</v>
      </c>
      <c r="G14" s="34">
        <v>42</v>
      </c>
      <c r="H14" s="33">
        <f t="shared" si="0"/>
        <v>530</v>
      </c>
      <c r="I14" s="35"/>
      <c r="J14" s="36">
        <f t="shared" ref="J14:J18" si="7">0.0166*H14</f>
        <v>8.798</v>
      </c>
      <c r="K14" s="37">
        <f t="shared" si="2"/>
        <v>9.298</v>
      </c>
      <c r="L14" s="38"/>
    </row>
    <row r="15" s="1" customFormat="1" ht="30" customHeight="1" spans="1:13">
      <c r="A15" s="28" t="s">
        <v>30</v>
      </c>
      <c r="B15" s="29" t="s">
        <v>31</v>
      </c>
      <c r="C15" s="30" t="s">
        <v>32</v>
      </c>
      <c r="D15" s="64" t="s">
        <v>43</v>
      </c>
      <c r="E15" s="32" t="s">
        <v>44</v>
      </c>
      <c r="F15" s="33">
        <v>1020</v>
      </c>
      <c r="G15" s="34">
        <v>30</v>
      </c>
      <c r="H15" s="33">
        <f t="shared" si="0"/>
        <v>1050</v>
      </c>
      <c r="I15" s="35"/>
      <c r="J15" s="36">
        <f t="shared" si="5"/>
        <v>14.175</v>
      </c>
      <c r="K15" s="37">
        <f t="shared" si="2"/>
        <v>14.675</v>
      </c>
      <c r="L15" s="38"/>
    </row>
    <row r="16" s="1" customFormat="1" ht="30" customHeight="1" spans="1:13">
      <c r="A16" s="28" t="s">
        <v>30</v>
      </c>
      <c r="B16" s="29" t="s">
        <v>31</v>
      </c>
      <c r="C16" s="30" t="s">
        <v>32</v>
      </c>
      <c r="D16" s="64" t="s">
        <v>43</v>
      </c>
      <c r="E16" s="32" t="s">
        <v>45</v>
      </c>
      <c r="F16" s="33">
        <f t="shared" si="6"/>
        <v>2040</v>
      </c>
      <c r="G16" s="34">
        <f>G15*2</f>
        <v>60</v>
      </c>
      <c r="H16" s="33">
        <f t="shared" si="0"/>
        <v>2100</v>
      </c>
      <c r="I16" s="35"/>
      <c r="J16" s="36">
        <f t="shared" si="7"/>
        <v>34.86</v>
      </c>
      <c r="K16" s="37">
        <f t="shared" si="2"/>
        <v>35.36</v>
      </c>
      <c r="L16" s="38"/>
    </row>
    <row r="17" s="1" customFormat="1" ht="30" customHeight="1" spans="1:12">
      <c r="A17" s="28" t="s">
        <v>30</v>
      </c>
      <c r="B17" s="29" t="s">
        <v>31</v>
      </c>
      <c r="C17" s="30" t="s">
        <v>32</v>
      </c>
      <c r="D17" s="64" t="s">
        <v>43</v>
      </c>
      <c r="E17" s="63" t="s">
        <v>46</v>
      </c>
      <c r="F17" s="33">
        <v>492</v>
      </c>
      <c r="G17" s="34">
        <v>28</v>
      </c>
      <c r="H17" s="33">
        <f t="shared" si="0"/>
        <v>520</v>
      </c>
      <c r="I17" s="35"/>
      <c r="J17" s="36">
        <f t="shared" si="5"/>
        <v>7.02</v>
      </c>
      <c r="K17" s="37">
        <f t="shared" si="2"/>
        <v>7.52</v>
      </c>
      <c r="L17" s="38"/>
    </row>
    <row r="18" s="1" customFormat="1" ht="30" customHeight="1" spans="1:12">
      <c r="A18" s="28" t="s">
        <v>30</v>
      </c>
      <c r="B18" s="29" t="s">
        <v>31</v>
      </c>
      <c r="C18" s="30" t="s">
        <v>32</v>
      </c>
      <c r="D18" s="64" t="s">
        <v>43</v>
      </c>
      <c r="E18" s="63" t="s">
        <v>47</v>
      </c>
      <c r="F18" s="33">
        <f t="shared" si="6"/>
        <v>984</v>
      </c>
      <c r="G18" s="34">
        <f>G17*2</f>
        <v>56</v>
      </c>
      <c r="H18" s="33">
        <f t="shared" si="0"/>
        <v>1040</v>
      </c>
      <c r="I18" s="35"/>
      <c r="J18" s="36">
        <f t="shared" si="7"/>
        <v>17.264</v>
      </c>
      <c r="K18" s="37">
        <f t="shared" si="2"/>
        <v>17.764</v>
      </c>
      <c r="L18" s="38"/>
    </row>
    <row r="19" s="1" customFormat="1" spans="1:12">
      <c r="A19" s="54" t="s">
        <v>48</v>
      </c>
      <c r="B19" s="55"/>
      <c r="C19" s="55"/>
      <c r="D19" s="55"/>
      <c r="E19" s="56"/>
      <c r="F19" s="33">
        <f>SUM(F7:F18)</f>
        <v>13680</v>
      </c>
      <c r="G19" s="34">
        <f>SUM(G7:G18)</f>
        <v>518</v>
      </c>
      <c r="H19" s="33">
        <f>SUM(H7:H18)</f>
        <v>14198</v>
      </c>
      <c r="I19" s="57"/>
      <c r="J19" s="36">
        <f>SUM(J7:J18)</f>
        <v>221.0486</v>
      </c>
      <c r="K19" s="36">
        <f>SUM(K7:K18)</f>
        <v>227.0486</v>
      </c>
      <c r="L19" s="58"/>
    </row>
  </sheetData>
  <mergeCells count="7">
    <mergeCell ref="A1:L1"/>
    <mergeCell ref="A2:L2"/>
    <mergeCell ref="E3:F3"/>
    <mergeCell ref="E4:F4"/>
    <mergeCell ref="A19:E19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O12" sqref="O12"/>
    </sheetView>
  </sheetViews>
  <sheetFormatPr defaultColWidth="18" defaultRowHeight="26.25"/>
  <cols>
    <col min="1" max="1" width="15" style="1" customWidth="1"/>
    <col min="2" max="2" width="16" style="1" customWidth="1"/>
    <col min="3" max="3" width="10" style="1" customWidth="1"/>
    <col min="4" max="4" width="20.625" style="1" customWidth="1"/>
    <col min="5" max="5" width="20.0166666666667" style="1" customWidth="1"/>
    <col min="6" max="6" width="6.5" style="1" customWidth="1"/>
    <col min="7" max="7" width="6.125" style="3" customWidth="1"/>
    <col min="8" max="8" width="6.125" style="1" customWidth="1"/>
    <col min="9" max="9" width="8.375" style="4" customWidth="1"/>
    <col min="10" max="10" width="8.375" style="5" customWidth="1"/>
    <col min="11" max="11" width="10.375" style="5" customWidth="1"/>
    <col min="12" max="12" width="23.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1:12">
      <c r="D3" s="10" t="s">
        <v>2</v>
      </c>
      <c r="E3" s="11">
        <v>45978</v>
      </c>
      <c r="F3" s="11"/>
      <c r="G3" s="12"/>
      <c r="H3" s="13"/>
      <c r="I3" s="14" t="s">
        <v>3</v>
      </c>
      <c r="J3" s="14"/>
      <c r="K3" s="14"/>
      <c r="L3" s="14"/>
    </row>
    <row r="4" s="1" customFormat="1" ht="29" customHeight="1" spans="1:12">
      <c r="D4" s="10" t="s">
        <v>4</v>
      </c>
      <c r="E4" s="15" t="s">
        <v>5</v>
      </c>
      <c r="F4" s="16"/>
      <c r="G4" s="17"/>
      <c r="H4" s="18"/>
      <c r="I4" s="14"/>
      <c r="J4" s="14"/>
      <c r="K4" s="14"/>
      <c r="L4" s="14"/>
    </row>
    <row r="5" s="2" customFormat="1" ht="25" customHeight="1" spans="1:12">
      <c r="A5" s="19" t="s">
        <v>6</v>
      </c>
      <c r="B5" s="20" t="s">
        <v>7</v>
      </c>
      <c r="C5" s="20" t="s">
        <v>8</v>
      </c>
      <c r="D5" s="21" t="s">
        <v>9</v>
      </c>
      <c r="E5" s="21" t="s">
        <v>10</v>
      </c>
      <c r="F5" s="22" t="s">
        <v>11</v>
      </c>
      <c r="G5" s="22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0" t="s">
        <v>17</v>
      </c>
    </row>
    <row r="6" s="2" customFormat="1" ht="25" customHeight="1" spans="1:12">
      <c r="A6" s="19" t="s">
        <v>18</v>
      </c>
      <c r="B6" s="20" t="s">
        <v>19</v>
      </c>
      <c r="C6" s="26" t="s">
        <v>20</v>
      </c>
      <c r="D6" s="24" t="s">
        <v>21</v>
      </c>
      <c r="E6" s="24" t="s">
        <v>22</v>
      </c>
      <c r="F6" s="22" t="s">
        <v>23</v>
      </c>
      <c r="G6" s="22" t="s">
        <v>24</v>
      </c>
      <c r="H6" s="27" t="s">
        <v>25</v>
      </c>
      <c r="I6" s="24" t="s">
        <v>26</v>
      </c>
      <c r="J6" s="25" t="s">
        <v>27</v>
      </c>
      <c r="K6" s="25" t="s">
        <v>28</v>
      </c>
      <c r="L6" s="20" t="s">
        <v>29</v>
      </c>
    </row>
    <row r="7" s="1" customFormat="1" ht="30" customHeight="1" spans="1:12">
      <c r="A7" s="28" t="s">
        <v>30</v>
      </c>
      <c r="B7" s="29" t="s">
        <v>31</v>
      </c>
      <c r="C7" s="30" t="s">
        <v>32</v>
      </c>
      <c r="D7" s="31" t="s">
        <v>49</v>
      </c>
      <c r="E7" s="32" t="s">
        <v>50</v>
      </c>
      <c r="F7" s="33">
        <v>1020</v>
      </c>
      <c r="G7" s="34">
        <v>30</v>
      </c>
      <c r="H7" s="33">
        <f t="shared" ref="H7:H22" si="0">F7+G7</f>
        <v>1050</v>
      </c>
      <c r="I7" s="35"/>
      <c r="J7" s="36">
        <f t="shared" ref="J7:J11" si="1">0.0135*H7</f>
        <v>14.175</v>
      </c>
      <c r="K7" s="37">
        <f t="shared" ref="K7:K22" si="2">J7+0.5</f>
        <v>14.675</v>
      </c>
      <c r="L7" s="38" t="s">
        <v>51</v>
      </c>
    </row>
    <row r="8" s="1" customFormat="1" ht="30" customHeight="1" spans="1:12">
      <c r="A8" s="39" t="s">
        <v>30</v>
      </c>
      <c r="B8" s="40" t="s">
        <v>31</v>
      </c>
      <c r="C8" s="41" t="s">
        <v>32</v>
      </c>
      <c r="D8" s="42" t="s">
        <v>49</v>
      </c>
      <c r="E8" s="43" t="s">
        <v>52</v>
      </c>
      <c r="F8" s="44">
        <f t="shared" ref="F8:F12" si="3">F7*2</f>
        <v>2040</v>
      </c>
      <c r="G8" s="45">
        <f>G7*2</f>
        <v>60</v>
      </c>
      <c r="H8" s="44">
        <f t="shared" si="0"/>
        <v>2100</v>
      </c>
      <c r="I8" s="46"/>
      <c r="J8" s="47">
        <f t="shared" ref="J8:J12" si="4">0.0166*H8</f>
        <v>34.86</v>
      </c>
      <c r="K8" s="48">
        <f t="shared" si="2"/>
        <v>35.36</v>
      </c>
      <c r="L8" s="46" t="s">
        <v>53</v>
      </c>
    </row>
    <row r="9" s="1" customFormat="1" ht="30" customHeight="1" spans="1:12">
      <c r="A9" s="28" t="s">
        <v>30</v>
      </c>
      <c r="B9" s="29" t="s">
        <v>31</v>
      </c>
      <c r="C9" s="30" t="s">
        <v>32</v>
      </c>
      <c r="D9" s="31" t="s">
        <v>49</v>
      </c>
      <c r="E9" s="32" t="s">
        <v>54</v>
      </c>
      <c r="F9" s="33">
        <v>492</v>
      </c>
      <c r="G9" s="34">
        <v>20</v>
      </c>
      <c r="H9" s="49">
        <f t="shared" si="0"/>
        <v>512</v>
      </c>
      <c r="I9" s="50"/>
      <c r="J9" s="51">
        <f t="shared" si="1"/>
        <v>6.912</v>
      </c>
      <c r="K9" s="52">
        <f t="shared" si="2"/>
        <v>7.412</v>
      </c>
      <c r="L9" s="50" t="s">
        <v>55</v>
      </c>
    </row>
    <row r="10" s="1" customFormat="1" ht="30" customHeight="1" spans="1:12">
      <c r="A10" s="39" t="s">
        <v>30</v>
      </c>
      <c r="B10" s="40" t="s">
        <v>31</v>
      </c>
      <c r="C10" s="41" t="s">
        <v>32</v>
      </c>
      <c r="D10" s="42" t="s">
        <v>49</v>
      </c>
      <c r="E10" s="43" t="s">
        <v>56</v>
      </c>
      <c r="F10" s="44">
        <f t="shared" si="3"/>
        <v>984</v>
      </c>
      <c r="G10" s="45">
        <f>G9*2</f>
        <v>40</v>
      </c>
      <c r="H10" s="44">
        <f t="shared" si="0"/>
        <v>1024</v>
      </c>
      <c r="I10" s="46"/>
      <c r="J10" s="47">
        <f t="shared" si="4"/>
        <v>16.9984</v>
      </c>
      <c r="K10" s="48">
        <f t="shared" si="2"/>
        <v>17.4984</v>
      </c>
      <c r="L10" s="46" t="s">
        <v>57</v>
      </c>
    </row>
    <row r="11" s="1" customFormat="1" ht="30" customHeight="1" spans="1:12">
      <c r="A11" s="28" t="s">
        <v>30</v>
      </c>
      <c r="B11" s="29" t="s">
        <v>31</v>
      </c>
      <c r="C11" s="30" t="s">
        <v>32</v>
      </c>
      <c r="D11" s="31" t="s">
        <v>58</v>
      </c>
      <c r="E11" s="32" t="s">
        <v>59</v>
      </c>
      <c r="F11" s="33">
        <v>500</v>
      </c>
      <c r="G11" s="34">
        <v>40</v>
      </c>
      <c r="H11" s="49">
        <f t="shared" si="0"/>
        <v>540</v>
      </c>
      <c r="I11" s="50"/>
      <c r="J11" s="51">
        <f t="shared" si="1"/>
        <v>7.29</v>
      </c>
      <c r="K11" s="52">
        <f t="shared" si="2"/>
        <v>7.79</v>
      </c>
      <c r="L11" s="50" t="s">
        <v>60</v>
      </c>
    </row>
    <row r="12" s="1" customFormat="1" ht="30" customHeight="1" spans="1:12">
      <c r="A12" s="39" t="s">
        <v>30</v>
      </c>
      <c r="B12" s="40" t="s">
        <v>31</v>
      </c>
      <c r="C12" s="41" t="s">
        <v>32</v>
      </c>
      <c r="D12" s="42" t="s">
        <v>58</v>
      </c>
      <c r="E12" s="43" t="s">
        <v>61</v>
      </c>
      <c r="F12" s="44">
        <f t="shared" si="3"/>
        <v>1000</v>
      </c>
      <c r="G12" s="45">
        <v>50</v>
      </c>
      <c r="H12" s="44">
        <f t="shared" si="0"/>
        <v>1050</v>
      </c>
      <c r="I12" s="46"/>
      <c r="J12" s="47">
        <f t="shared" si="4"/>
        <v>17.43</v>
      </c>
      <c r="K12" s="48">
        <f t="shared" si="2"/>
        <v>17.93</v>
      </c>
      <c r="L12" s="46" t="s">
        <v>51</v>
      </c>
    </row>
    <row r="13" s="1" customFormat="1" ht="30" customHeight="1" spans="1:12">
      <c r="A13" s="28" t="s">
        <v>30</v>
      </c>
      <c r="B13" s="29" t="s">
        <v>31</v>
      </c>
      <c r="C13" s="30" t="s">
        <v>32</v>
      </c>
      <c r="D13" s="31" t="s">
        <v>58</v>
      </c>
      <c r="E13" s="32" t="s">
        <v>62</v>
      </c>
      <c r="F13" s="33">
        <v>244</v>
      </c>
      <c r="G13" s="34">
        <v>66</v>
      </c>
      <c r="H13" s="49">
        <f t="shared" si="0"/>
        <v>310</v>
      </c>
      <c r="I13" s="50"/>
      <c r="J13" s="51">
        <f t="shared" ref="J13:J17" si="5">0.0135*H13</f>
        <v>4.185</v>
      </c>
      <c r="K13" s="52">
        <f t="shared" si="2"/>
        <v>4.685</v>
      </c>
      <c r="L13" s="50" t="s">
        <v>63</v>
      </c>
    </row>
    <row r="14" s="1" customFormat="1" ht="30" customHeight="1" spans="1:12">
      <c r="A14" s="39" t="s">
        <v>30</v>
      </c>
      <c r="B14" s="40" t="s">
        <v>31</v>
      </c>
      <c r="C14" s="41" t="s">
        <v>32</v>
      </c>
      <c r="D14" s="42" t="s">
        <v>58</v>
      </c>
      <c r="E14" s="43" t="s">
        <v>64</v>
      </c>
      <c r="F14" s="44">
        <f t="shared" ref="F14:F18" si="6">F13*2</f>
        <v>488</v>
      </c>
      <c r="G14" s="45">
        <f t="shared" ref="G14:G18" si="7">G13*2</f>
        <v>132</v>
      </c>
      <c r="H14" s="44">
        <f t="shared" si="0"/>
        <v>620</v>
      </c>
      <c r="I14" s="46"/>
      <c r="J14" s="47">
        <f t="shared" ref="J14:J18" si="8">0.0166*H14</f>
        <v>10.292</v>
      </c>
      <c r="K14" s="48">
        <f t="shared" si="2"/>
        <v>10.792</v>
      </c>
      <c r="L14" s="46" t="s">
        <v>65</v>
      </c>
    </row>
    <row r="15" s="1" customFormat="1" ht="30" customHeight="1" spans="1:12">
      <c r="A15" s="28" t="s">
        <v>30</v>
      </c>
      <c r="B15" s="29" t="s">
        <v>31</v>
      </c>
      <c r="C15" s="30" t="s">
        <v>32</v>
      </c>
      <c r="D15" s="31" t="s">
        <v>66</v>
      </c>
      <c r="E15" s="32" t="s">
        <v>67</v>
      </c>
      <c r="F15" s="33">
        <v>728</v>
      </c>
      <c r="G15" s="34">
        <v>22</v>
      </c>
      <c r="H15" s="49">
        <f t="shared" si="0"/>
        <v>750</v>
      </c>
      <c r="I15" s="50"/>
      <c r="J15" s="51">
        <f t="shared" si="5"/>
        <v>10.125</v>
      </c>
      <c r="K15" s="52">
        <f t="shared" si="2"/>
        <v>10.625</v>
      </c>
      <c r="L15" s="50" t="s">
        <v>68</v>
      </c>
    </row>
    <row r="16" s="1" customFormat="1" ht="30" customHeight="1" spans="1:12">
      <c r="A16" s="39" t="s">
        <v>30</v>
      </c>
      <c r="B16" s="40" t="s">
        <v>31</v>
      </c>
      <c r="C16" s="41" t="s">
        <v>32</v>
      </c>
      <c r="D16" s="42" t="s">
        <v>66</v>
      </c>
      <c r="E16" s="43" t="s">
        <v>69</v>
      </c>
      <c r="F16" s="44">
        <f t="shared" si="6"/>
        <v>1456</v>
      </c>
      <c r="G16" s="45">
        <f t="shared" si="7"/>
        <v>44</v>
      </c>
      <c r="H16" s="44">
        <f t="shared" si="0"/>
        <v>1500</v>
      </c>
      <c r="I16" s="46"/>
      <c r="J16" s="47">
        <f t="shared" si="8"/>
        <v>24.9</v>
      </c>
      <c r="K16" s="48">
        <f t="shared" si="2"/>
        <v>25.4</v>
      </c>
      <c r="L16" s="46" t="s">
        <v>70</v>
      </c>
    </row>
    <row r="17" s="1" customFormat="1" ht="30" customHeight="1" spans="1:12">
      <c r="A17" s="28" t="s">
        <v>30</v>
      </c>
      <c r="B17" s="29" t="s">
        <v>31</v>
      </c>
      <c r="C17" s="30" t="s">
        <v>32</v>
      </c>
      <c r="D17" s="31" t="s">
        <v>66</v>
      </c>
      <c r="E17" s="32" t="s">
        <v>71</v>
      </c>
      <c r="F17" s="33">
        <v>364</v>
      </c>
      <c r="G17" s="34">
        <v>20</v>
      </c>
      <c r="H17" s="49">
        <f t="shared" si="0"/>
        <v>384</v>
      </c>
      <c r="I17" s="50"/>
      <c r="J17" s="51">
        <f t="shared" si="5"/>
        <v>5.184</v>
      </c>
      <c r="K17" s="52">
        <f t="shared" si="2"/>
        <v>5.684</v>
      </c>
      <c r="L17" s="50" t="s">
        <v>72</v>
      </c>
    </row>
    <row r="18" s="1" customFormat="1" ht="30" customHeight="1" spans="1:12">
      <c r="A18" s="39" t="s">
        <v>30</v>
      </c>
      <c r="B18" s="40" t="s">
        <v>31</v>
      </c>
      <c r="C18" s="41" t="s">
        <v>32</v>
      </c>
      <c r="D18" s="42" t="s">
        <v>66</v>
      </c>
      <c r="E18" s="43" t="s">
        <v>73</v>
      </c>
      <c r="F18" s="44">
        <f t="shared" si="6"/>
        <v>728</v>
      </c>
      <c r="G18" s="45">
        <f t="shared" si="7"/>
        <v>40</v>
      </c>
      <c r="H18" s="44">
        <f t="shared" si="0"/>
        <v>768</v>
      </c>
      <c r="I18" s="46"/>
      <c r="J18" s="47">
        <f t="shared" si="8"/>
        <v>12.7488</v>
      </c>
      <c r="K18" s="48">
        <f t="shared" si="2"/>
        <v>13.2488</v>
      </c>
      <c r="L18" s="46" t="s">
        <v>74</v>
      </c>
    </row>
    <row r="19" s="1" customFormat="1" ht="30" customHeight="1" spans="1:12">
      <c r="A19" s="28" t="s">
        <v>30</v>
      </c>
      <c r="B19" s="29" t="s">
        <v>31</v>
      </c>
      <c r="C19" s="30" t="s">
        <v>32</v>
      </c>
      <c r="D19" s="31" t="s">
        <v>75</v>
      </c>
      <c r="E19" s="32" t="s">
        <v>76</v>
      </c>
      <c r="F19" s="33">
        <v>1260</v>
      </c>
      <c r="G19" s="34">
        <v>40</v>
      </c>
      <c r="H19" s="49">
        <f t="shared" si="0"/>
        <v>1300</v>
      </c>
      <c r="I19" s="50"/>
      <c r="J19" s="51">
        <f>0.0135*H19</f>
        <v>17.55</v>
      </c>
      <c r="K19" s="52">
        <f t="shared" si="2"/>
        <v>18.05</v>
      </c>
      <c r="L19" s="50" t="s">
        <v>77</v>
      </c>
    </row>
    <row r="20" s="1" customFormat="1" ht="30" customHeight="1" spans="1:12">
      <c r="A20" s="39" t="s">
        <v>30</v>
      </c>
      <c r="B20" s="40" t="s">
        <v>31</v>
      </c>
      <c r="C20" s="41" t="s">
        <v>32</v>
      </c>
      <c r="D20" s="42" t="s">
        <v>75</v>
      </c>
      <c r="E20" s="43" t="s">
        <v>78</v>
      </c>
      <c r="F20" s="44">
        <f>F19*2</f>
        <v>2520</v>
      </c>
      <c r="G20" s="45">
        <f>G19*2</f>
        <v>80</v>
      </c>
      <c r="H20" s="44">
        <f t="shared" si="0"/>
        <v>2600</v>
      </c>
      <c r="I20" s="46"/>
      <c r="J20" s="47">
        <f>0.0166*H20</f>
        <v>43.16</v>
      </c>
      <c r="K20" s="48">
        <f t="shared" si="2"/>
        <v>43.66</v>
      </c>
      <c r="L20" s="46" t="s">
        <v>79</v>
      </c>
    </row>
    <row r="21" s="1" customFormat="1" ht="30" customHeight="1" spans="1:12">
      <c r="A21" s="28" t="s">
        <v>30</v>
      </c>
      <c r="B21" s="29" t="s">
        <v>31</v>
      </c>
      <c r="C21" s="30" t="s">
        <v>32</v>
      </c>
      <c r="D21" s="31" t="s">
        <v>75</v>
      </c>
      <c r="E21" s="32" t="s">
        <v>80</v>
      </c>
      <c r="F21" s="33">
        <v>612</v>
      </c>
      <c r="G21" s="34">
        <v>38</v>
      </c>
      <c r="H21" s="49">
        <f t="shared" si="0"/>
        <v>650</v>
      </c>
      <c r="I21" s="50"/>
      <c r="J21" s="51">
        <f>0.0135*H21</f>
        <v>8.775</v>
      </c>
      <c r="K21" s="52">
        <f t="shared" si="2"/>
        <v>9.275</v>
      </c>
      <c r="L21" s="50" t="s">
        <v>81</v>
      </c>
    </row>
    <row r="22" s="1" customFormat="1" ht="30" customHeight="1" spans="1:12">
      <c r="A22" s="39" t="s">
        <v>30</v>
      </c>
      <c r="B22" s="40" t="s">
        <v>31</v>
      </c>
      <c r="C22" s="41" t="s">
        <v>32</v>
      </c>
      <c r="D22" s="42" t="s">
        <v>75</v>
      </c>
      <c r="E22" s="43" t="s">
        <v>82</v>
      </c>
      <c r="F22" s="44">
        <f>F21*2</f>
        <v>1224</v>
      </c>
      <c r="G22" s="45">
        <v>76</v>
      </c>
      <c r="H22" s="44">
        <f t="shared" si="0"/>
        <v>1300</v>
      </c>
      <c r="I22" s="46"/>
      <c r="J22" s="47">
        <f>0.0166*H22</f>
        <v>21.58</v>
      </c>
      <c r="K22" s="48">
        <f t="shared" si="2"/>
        <v>22.08</v>
      </c>
      <c r="L22" s="53" t="s">
        <v>77</v>
      </c>
    </row>
    <row r="23" s="1" customFormat="1" spans="1:12">
      <c r="A23" s="54" t="s">
        <v>48</v>
      </c>
      <c r="B23" s="55"/>
      <c r="C23" s="55"/>
      <c r="D23" s="55"/>
      <c r="E23" s="56"/>
      <c r="F23" s="33">
        <f t="shared" ref="F23:H23" si="9">SUM(F7:F22)</f>
        <v>15660</v>
      </c>
      <c r="G23" s="34">
        <f t="shared" si="9"/>
        <v>798</v>
      </c>
      <c r="H23" s="33">
        <f t="shared" si="9"/>
        <v>16458</v>
      </c>
      <c r="I23" s="57"/>
      <c r="J23" s="36">
        <f>SUM(J7:J14)</f>
        <v>112.1424</v>
      </c>
      <c r="K23" s="36">
        <f>SUM(K7:K14)</f>
        <v>116.1424</v>
      </c>
      <c r="L23" s="58"/>
    </row>
  </sheetData>
  <mergeCells count="6">
    <mergeCell ref="A1:L1"/>
    <mergeCell ref="A2:L2"/>
    <mergeCell ref="E3:F3"/>
    <mergeCell ref="E4:F4"/>
    <mergeCell ref="A23:E23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075070B3E4AE4394BAB2DF8931E6AB44_12</vt:lpwstr>
  </property>
  <property fmtid="{D5CDD505-2E9C-101B-9397-08002B2CF9AE}" pid="4" name="CalculationRule">
    <vt:i4>0</vt:i4>
  </property>
</Properties>
</file>