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MD15114A-CSSH18029104" sheetId="8" r:id="rId1"/>
    <sheet name="寄快递的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'ZMD15114A-CSSH18029104'!$A$1:$N$35</definedName>
  </definedNames>
  <calcPr calcId="144525" concurrentCalc="0"/>
</workbook>
</file>

<file path=xl/sharedStrings.xml><?xml version="1.0" encoding="utf-8"?>
<sst xmlns="http://schemas.openxmlformats.org/spreadsheetml/2006/main" count="166" uniqueCount="73">
  <si>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</si>
  <si>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</si>
  <si>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</si>
  <si>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2025.11.24</t>
  </si>
  <si>
    <t>车牌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</si>
  <si>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</si>
  <si>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</si>
  <si>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</si>
  <si>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</si>
  <si>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</si>
  <si>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</si>
  <si>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</si>
  <si>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</si>
  <si>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</si>
  <si>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</si>
  <si>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</si>
  <si>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</si>
  <si>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</si>
  <si>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</si>
  <si>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</si>
  <si>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</si>
  <si>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</si>
  <si>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</si>
  <si>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</si>
  <si>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</si>
  <si>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</si>
  <si>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</si>
  <si>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</si>
  <si>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</si>
  <si>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</si>
  <si>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</si>
  <si>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</si>
  <si>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</si>
  <si>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P25101497   </t>
  </si>
  <si>
    <t>CSSH18029104A</t>
  </si>
  <si>
    <t xml:space="preserve">S25100689 </t>
  </si>
  <si>
    <t>黑色腰封</t>
  </si>
  <si>
    <t>S</t>
  </si>
  <si>
    <t>1/10</t>
  </si>
  <si>
    <t>700*260*205</t>
  </si>
  <si>
    <t>M</t>
  </si>
  <si>
    <t>L</t>
  </si>
  <si>
    <t>2/10</t>
  </si>
  <si>
    <t>XL</t>
  </si>
  <si>
    <t>XXL</t>
  </si>
  <si>
    <t>CSSH18029104B</t>
  </si>
  <si>
    <t>浅蓝色腰封</t>
  </si>
  <si>
    <t>3/10</t>
  </si>
  <si>
    <t>4/10</t>
  </si>
  <si>
    <t>CSSH18029104C</t>
  </si>
  <si>
    <t>玫瑰粉腰封</t>
  </si>
  <si>
    <t>5/10</t>
  </si>
  <si>
    <t>6/10</t>
  </si>
  <si>
    <t>CSSH18029104D</t>
  </si>
  <si>
    <t>象牙白腰封</t>
  </si>
  <si>
    <t>7/10</t>
  </si>
  <si>
    <t>8/10</t>
  </si>
  <si>
    <t>CSSH18029104</t>
  </si>
  <si>
    <t>尺码条</t>
  </si>
  <si>
    <t>9/10</t>
  </si>
  <si>
    <t>10/10</t>
  </si>
  <si>
    <t>圆贴</t>
  </si>
  <si>
    <t>10箱</t>
  </si>
  <si>
    <t xml:space="preserve"> </t>
  </si>
  <si>
    <t>2025.10.30</t>
  </si>
  <si>
    <t>快递单号：</t>
  </si>
  <si>
    <t>SF1541210239899</t>
  </si>
  <si>
    <t>CSSH18029104E</t>
  </si>
  <si>
    <t>黑色通用腰封</t>
  </si>
  <si>
    <t>1/1</t>
  </si>
  <si>
    <t>700*160*185</t>
  </si>
  <si>
    <t>江苏省苏州市张家港市人民中路65号国泰时代广场A座22楼东，张依楠18651129368</t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</si>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</sst>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0_ "/>
    <numFmt numFmtId="179" formatCode="0_ "/>
    <numFmt numFmtId="180" formatCode="0.00_ 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36" fillId="14" borderId="1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1" fillId="0" borderId="0"/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2" fillId="0" borderId="0"/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79" fontId="15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3" fillId="0" borderId="2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76" fontId="10" fillId="0" borderId="4" xfId="52" applyNumberFormat="1" applyFont="1" applyFill="1" applyBorder="1" applyAlignment="1">
      <alignment horizontal="center" vertical="center" wrapText="1"/>
    </xf>
    <xf numFmtId="180" fontId="10" fillId="0" borderId="1" xfId="52" applyNumberFormat="1" applyFont="1" applyFill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58" fontId="16" fillId="2" borderId="2" xfId="0" applyNumberFormat="1" applyFont="1" applyFill="1" applyBorder="1" applyAlignment="1">
      <alignment horizontal="center" vertical="center"/>
    </xf>
    <xf numFmtId="180" fontId="14" fillId="2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8" fontId="17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80" fontId="14" fillId="2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178" fontId="17" fillId="0" borderId="9" xfId="0" applyNumberFormat="1" applyFont="1" applyBorder="1" applyAlignment="1">
      <alignment horizontal="center" vertical="center" wrapText="1"/>
    </xf>
    <xf numFmtId="180" fontId="13" fillId="0" borderId="1" xfId="52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52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52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79" fontId="15" fillId="3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8" fontId="16" fillId="0" borderId="2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58" fontId="16" fillId="0" borderId="8" xfId="0" applyNumberFormat="1" applyFont="1" applyBorder="1" applyAlignment="1">
      <alignment horizontal="center" vertical="center"/>
    </xf>
    <xf numFmtId="180" fontId="16" fillId="0" borderId="8" xfId="0" applyNumberFormat="1" applyFont="1" applyBorder="1" applyAlignment="1">
      <alignment horizontal="center" vertical="center"/>
    </xf>
    <xf numFmtId="58" fontId="16" fillId="0" borderId="3" xfId="0" applyNumberFormat="1" applyFont="1" applyBorder="1" applyAlignment="1">
      <alignment horizontal="center" vertical="center"/>
    </xf>
    <xf numFmtId="180" fontId="16" fillId="0" borderId="3" xfId="0" applyNumberFormat="1" applyFont="1" applyBorder="1" applyAlignment="1">
      <alignment horizontal="center" vertical="center"/>
    </xf>
    <xf numFmtId="58" fontId="16" fillId="0" borderId="2" xfId="0" applyNumberFormat="1" applyFont="1" applyBorder="1" applyAlignment="1" quotePrefix="1">
      <alignment horizontal="center" vertical="center"/>
    </xf>
    <xf numFmtId="58" fontId="16" fillId="2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Q9" sqref="Q9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17" style="1" customWidth="1"/>
    <col min="6" max="6" width="8" style="1" customWidth="1"/>
    <col min="7" max="7" width="8.875" style="1" customWidth="1"/>
    <col min="8" max="8" width="6.5" style="13" customWidth="1"/>
    <col min="9" max="9" width="8.26666666666667" style="1" customWidth="1"/>
    <col min="10" max="10" width="8.5" style="1" customWidth="1"/>
    <col min="11" max="11" width="7.36666666666667" style="50" customWidth="1"/>
    <col min="12" max="12" width="10.0916666666667" style="50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3" t="s">
        <v>0</v>
      </c>
      <c r="B1" s="4"/>
      <c r="C1" s="4"/>
      <c r="D1" s="4"/>
      <c r="E1" s="4"/>
      <c r="F1" s="4"/>
      <c r="G1" s="4"/>
      <c r="H1" s="4"/>
      <c r="I1" s="47"/>
      <c r="J1" s="47"/>
      <c r="K1" s="48"/>
      <c r="L1" s="48"/>
      <c r="M1" s="4"/>
    </row>
    <row r="2" s="1" customFormat="1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49"/>
      <c r="L2" s="49"/>
      <c r="M2" s="5"/>
    </row>
    <row r="3" s="1" customFormat="1" spans="5:12">
      <c r="E3" s="6" t="s">
        <v>2</v>
      </c>
      <c r="F3" s="7" t="s">
        <v>3</v>
      </c>
      <c r="G3" s="7"/>
      <c r="H3" s="8"/>
      <c r="I3" s="46"/>
      <c r="J3" s="46"/>
      <c r="K3" s="50"/>
      <c r="L3" s="50"/>
    </row>
    <row r="4" s="1" customFormat="1" ht="50" customHeight="1" spans="2:14">
      <c r="B4" s="9"/>
      <c r="D4" s="10" t="s">
        <v>4</v>
      </c>
      <c r="E4" s="11"/>
      <c r="F4" s="76"/>
      <c r="G4" s="9"/>
      <c r="H4" s="9"/>
      <c r="I4" s="9"/>
      <c r="J4" s="9"/>
      <c r="K4" s="51"/>
      <c r="L4" s="51"/>
      <c r="M4" s="9"/>
      <c r="N4" s="9"/>
    </row>
    <row r="5" s="1" customFormat="1" hidden="1" spans="2:12">
      <c r="B5" s="12"/>
      <c r="H5" s="13"/>
      <c r="K5" s="50"/>
      <c r="L5" s="50"/>
    </row>
    <row r="6" s="2" customFormat="1" ht="38.25" spans="1:14">
      <c r="A6" s="14" t="s">
        <v>5</v>
      </c>
      <c r="B6" s="15" t="s">
        <v>6</v>
      </c>
      <c r="C6" s="15" t="s">
        <v>7</v>
      </c>
      <c r="D6" s="15" t="s">
        <v>8</v>
      </c>
      <c r="E6" s="16" t="s">
        <v>9</v>
      </c>
      <c r="F6" s="16" t="s">
        <v>10</v>
      </c>
      <c r="G6" s="17" t="s">
        <v>11</v>
      </c>
      <c r="H6" s="17" t="s">
        <v>12</v>
      </c>
      <c r="I6" s="52" t="s">
        <v>13</v>
      </c>
      <c r="J6" s="21" t="s">
        <v>14</v>
      </c>
      <c r="K6" s="53" t="s">
        <v>15</v>
      </c>
      <c r="L6" s="53" t="s">
        <v>16</v>
      </c>
      <c r="M6" s="15" t="s">
        <v>17</v>
      </c>
      <c r="N6" s="54" t="s">
        <v>18</v>
      </c>
    </row>
    <row r="7" s="2" customFormat="1" ht="32" customHeight="1" spans="1:14">
      <c r="A7" s="14" t="s">
        <v>19</v>
      </c>
      <c r="B7" s="18" t="s">
        <v>20</v>
      </c>
      <c r="C7" s="19" t="s">
        <v>21</v>
      </c>
      <c r="D7" s="20" t="s">
        <v>22</v>
      </c>
      <c r="E7" s="21" t="s">
        <v>23</v>
      </c>
      <c r="F7" s="21" t="s">
        <v>24</v>
      </c>
      <c r="G7" s="17" t="s">
        <v>25</v>
      </c>
      <c r="H7" s="17" t="s">
        <v>26</v>
      </c>
      <c r="I7" s="55" t="s">
        <v>27</v>
      </c>
      <c r="J7" s="56" t="s">
        <v>28</v>
      </c>
      <c r="K7" s="53" t="s">
        <v>29</v>
      </c>
      <c r="L7" s="53" t="s">
        <v>30</v>
      </c>
      <c r="M7" s="15" t="s">
        <v>31</v>
      </c>
      <c r="N7" s="54" t="s">
        <v>32</v>
      </c>
    </row>
    <row r="8" s="2" customFormat="1" ht="16" customHeight="1" spans="1:14">
      <c r="A8" s="77" t="s">
        <v>33</v>
      </c>
      <c r="B8" s="78" t="s">
        <v>34</v>
      </c>
      <c r="C8" s="77"/>
      <c r="D8" s="77" t="s">
        <v>35</v>
      </c>
      <c r="E8" s="79" t="s">
        <v>36</v>
      </c>
      <c r="F8" s="80" t="s">
        <v>37</v>
      </c>
      <c r="G8" s="81">
        <v>824</v>
      </c>
      <c r="H8" s="82">
        <v>30</v>
      </c>
      <c r="I8" s="91">
        <f>G8+H8</f>
        <v>854</v>
      </c>
      <c r="J8" s="98" t="s">
        <v>38</v>
      </c>
      <c r="K8" s="93">
        <f>(I8+I9)*0.00635</f>
        <v>10.8458</v>
      </c>
      <c r="L8" s="93">
        <f>K8+0.5</f>
        <v>11.3458</v>
      </c>
      <c r="M8" s="60" t="s">
        <v>39</v>
      </c>
      <c r="N8" s="61">
        <f t="shared" ref="N8:N13" si="0">0.7*0.26*0.205</f>
        <v>0.03731</v>
      </c>
    </row>
    <row r="9" s="2" customFormat="1" ht="16" customHeight="1" spans="1:14">
      <c r="A9" s="83"/>
      <c r="B9" s="84"/>
      <c r="C9" s="83"/>
      <c r="D9" s="83"/>
      <c r="E9" s="85"/>
      <c r="F9" s="80" t="s">
        <v>40</v>
      </c>
      <c r="G9" s="81">
        <v>824</v>
      </c>
      <c r="H9" s="82">
        <v>30</v>
      </c>
      <c r="I9" s="91">
        <f t="shared" ref="I9:I40" si="1">G9+H9</f>
        <v>854</v>
      </c>
      <c r="J9" s="94"/>
      <c r="K9" s="95"/>
      <c r="L9" s="95"/>
      <c r="M9" s="65"/>
      <c r="N9" s="69"/>
    </row>
    <row r="10" s="2" customFormat="1" ht="16" customHeight="1" spans="1:14">
      <c r="A10" s="83"/>
      <c r="B10" s="84"/>
      <c r="C10" s="83"/>
      <c r="D10" s="83"/>
      <c r="E10" s="85"/>
      <c r="F10" s="80" t="s">
        <v>41</v>
      </c>
      <c r="G10" s="81">
        <v>901</v>
      </c>
      <c r="H10" s="82">
        <v>30</v>
      </c>
      <c r="I10" s="91">
        <f t="shared" si="1"/>
        <v>931</v>
      </c>
      <c r="J10" s="98" t="s">
        <v>42</v>
      </c>
      <c r="K10" s="93">
        <f>(I10+I11+I12)*0.00635</f>
        <v>12.0142</v>
      </c>
      <c r="L10" s="93">
        <f>K10+0.5</f>
        <v>12.5142</v>
      </c>
      <c r="M10" s="60" t="s">
        <v>39</v>
      </c>
      <c r="N10" s="61">
        <f t="shared" si="0"/>
        <v>0.03731</v>
      </c>
    </row>
    <row r="11" s="2" customFormat="1" ht="16" customHeight="1" spans="1:14">
      <c r="A11" s="83"/>
      <c r="B11" s="84"/>
      <c r="C11" s="83"/>
      <c r="D11" s="83"/>
      <c r="E11" s="85"/>
      <c r="F11" s="80" t="s">
        <v>43</v>
      </c>
      <c r="G11" s="81">
        <v>824</v>
      </c>
      <c r="H11" s="82">
        <v>30</v>
      </c>
      <c r="I11" s="91">
        <f t="shared" si="1"/>
        <v>854</v>
      </c>
      <c r="J11" s="96"/>
      <c r="K11" s="97"/>
      <c r="L11" s="97"/>
      <c r="M11" s="65"/>
      <c r="N11" s="66"/>
    </row>
    <row r="12" s="2" customFormat="1" ht="16" customHeight="1" spans="1:14">
      <c r="A12" s="83"/>
      <c r="B12" s="84"/>
      <c r="C12" s="83"/>
      <c r="D12" s="83"/>
      <c r="E12" s="85"/>
      <c r="F12" s="80" t="s">
        <v>44</v>
      </c>
      <c r="G12" s="81">
        <v>77</v>
      </c>
      <c r="H12" s="82">
        <v>30</v>
      </c>
      <c r="I12" s="91">
        <f t="shared" si="1"/>
        <v>107</v>
      </c>
      <c r="J12" s="94"/>
      <c r="K12" s="95"/>
      <c r="L12" s="95"/>
      <c r="M12" s="65"/>
      <c r="N12" s="69"/>
    </row>
    <row r="13" s="2" customFormat="1" ht="16" customHeight="1" spans="1:14">
      <c r="A13" s="77" t="s">
        <v>33</v>
      </c>
      <c r="B13" s="78" t="s">
        <v>45</v>
      </c>
      <c r="C13" s="77"/>
      <c r="D13" s="77" t="s">
        <v>35</v>
      </c>
      <c r="E13" s="79" t="s">
        <v>46</v>
      </c>
      <c r="F13" s="80" t="s">
        <v>37</v>
      </c>
      <c r="G13" s="81">
        <v>747</v>
      </c>
      <c r="H13" s="82">
        <v>30</v>
      </c>
      <c r="I13" s="91">
        <f t="shared" si="1"/>
        <v>777</v>
      </c>
      <c r="J13" s="98" t="s">
        <v>47</v>
      </c>
      <c r="K13" s="93">
        <f>(I13+I14)*0.00635</f>
        <v>9.8679</v>
      </c>
      <c r="L13" s="93">
        <f t="shared" ref="L13:L18" si="2">K13+0.5</f>
        <v>10.3679</v>
      </c>
      <c r="M13" s="60" t="s">
        <v>39</v>
      </c>
      <c r="N13" s="61">
        <f t="shared" si="0"/>
        <v>0.03731</v>
      </c>
    </row>
    <row r="14" s="2" customFormat="1" ht="16" customHeight="1" spans="1:14">
      <c r="A14" s="83"/>
      <c r="B14" s="84"/>
      <c r="C14" s="83"/>
      <c r="D14" s="83"/>
      <c r="E14" s="85"/>
      <c r="F14" s="80" t="s">
        <v>40</v>
      </c>
      <c r="G14" s="81">
        <v>747</v>
      </c>
      <c r="H14" s="82">
        <v>30</v>
      </c>
      <c r="I14" s="91">
        <f t="shared" si="1"/>
        <v>777</v>
      </c>
      <c r="J14" s="94"/>
      <c r="K14" s="95"/>
      <c r="L14" s="95"/>
      <c r="M14" s="65"/>
      <c r="N14" s="69"/>
    </row>
    <row r="15" s="2" customFormat="1" ht="16" customHeight="1" spans="1:14">
      <c r="A15" s="83"/>
      <c r="B15" s="84"/>
      <c r="C15" s="83"/>
      <c r="D15" s="83"/>
      <c r="E15" s="85"/>
      <c r="F15" s="80" t="s">
        <v>41</v>
      </c>
      <c r="G15" s="81">
        <v>747</v>
      </c>
      <c r="H15" s="82">
        <v>30</v>
      </c>
      <c r="I15" s="91">
        <f t="shared" si="1"/>
        <v>777</v>
      </c>
      <c r="J15" s="98" t="s">
        <v>48</v>
      </c>
      <c r="K15" s="93">
        <f>(I15+I16+I17)*0.00635</f>
        <v>8.4201</v>
      </c>
      <c r="L15" s="93">
        <f t="shared" si="2"/>
        <v>8.9201</v>
      </c>
      <c r="M15" s="60" t="s">
        <v>39</v>
      </c>
      <c r="N15" s="61">
        <f t="shared" ref="N15:N20" si="3">0.7*0.26*0.205</f>
        <v>0.03731</v>
      </c>
    </row>
    <row r="16" s="2" customFormat="1" ht="16" customHeight="1" spans="1:14">
      <c r="A16" s="83"/>
      <c r="B16" s="84"/>
      <c r="C16" s="83"/>
      <c r="D16" s="83"/>
      <c r="E16" s="85"/>
      <c r="F16" s="80" t="s">
        <v>43</v>
      </c>
      <c r="G16" s="81">
        <v>412</v>
      </c>
      <c r="H16" s="82">
        <v>30</v>
      </c>
      <c r="I16" s="91">
        <f t="shared" si="1"/>
        <v>442</v>
      </c>
      <c r="J16" s="96"/>
      <c r="K16" s="97"/>
      <c r="L16" s="97"/>
      <c r="M16" s="65"/>
      <c r="N16" s="66"/>
    </row>
    <row r="17" s="2" customFormat="1" ht="16" customHeight="1" spans="1:14">
      <c r="A17" s="83"/>
      <c r="B17" s="84"/>
      <c r="C17" s="83"/>
      <c r="D17" s="83"/>
      <c r="E17" s="85"/>
      <c r="F17" s="80" t="s">
        <v>44</v>
      </c>
      <c r="G17" s="81">
        <v>77</v>
      </c>
      <c r="H17" s="82">
        <v>30</v>
      </c>
      <c r="I17" s="91">
        <f t="shared" si="1"/>
        <v>107</v>
      </c>
      <c r="J17" s="94"/>
      <c r="K17" s="95"/>
      <c r="L17" s="95"/>
      <c r="M17" s="65"/>
      <c r="N17" s="69"/>
    </row>
    <row r="18" s="2" customFormat="1" ht="16" customHeight="1" spans="1:14">
      <c r="A18" s="77" t="s">
        <v>33</v>
      </c>
      <c r="B18" s="78" t="s">
        <v>49</v>
      </c>
      <c r="C18" s="77"/>
      <c r="D18" s="77" t="s">
        <v>35</v>
      </c>
      <c r="E18" s="79" t="s">
        <v>50</v>
      </c>
      <c r="F18" s="80" t="s">
        <v>37</v>
      </c>
      <c r="G18" s="81">
        <v>824</v>
      </c>
      <c r="H18" s="82">
        <v>30</v>
      </c>
      <c r="I18" s="91">
        <f t="shared" si="1"/>
        <v>854</v>
      </c>
      <c r="J18" s="98" t="s">
        <v>51</v>
      </c>
      <c r="K18" s="93">
        <f>(I18+I19)*0.00635</f>
        <v>10.8458</v>
      </c>
      <c r="L18" s="93">
        <f t="shared" si="2"/>
        <v>11.3458</v>
      </c>
      <c r="M18" s="60" t="s">
        <v>39</v>
      </c>
      <c r="N18" s="61">
        <f t="shared" si="3"/>
        <v>0.03731</v>
      </c>
    </row>
    <row r="19" s="2" customFormat="1" ht="16" customHeight="1" spans="1:14">
      <c r="A19" s="83"/>
      <c r="B19" s="84"/>
      <c r="C19" s="83"/>
      <c r="D19" s="83"/>
      <c r="E19" s="85"/>
      <c r="F19" s="80" t="s">
        <v>41</v>
      </c>
      <c r="G19" s="81">
        <v>824</v>
      </c>
      <c r="H19" s="82">
        <v>30</v>
      </c>
      <c r="I19" s="91">
        <v>854</v>
      </c>
      <c r="J19" s="94"/>
      <c r="K19" s="95"/>
      <c r="L19" s="95"/>
      <c r="M19" s="65"/>
      <c r="N19" s="69"/>
    </row>
    <row r="20" s="2" customFormat="1" ht="16" customHeight="1" spans="1:14">
      <c r="A20" s="83"/>
      <c r="B20" s="84"/>
      <c r="C20" s="83"/>
      <c r="D20" s="83"/>
      <c r="E20" s="85"/>
      <c r="F20" s="80" t="s">
        <v>40</v>
      </c>
      <c r="G20" s="81">
        <v>1159</v>
      </c>
      <c r="H20" s="82">
        <v>30</v>
      </c>
      <c r="I20" s="91">
        <v>1189</v>
      </c>
      <c r="J20" s="98" t="s">
        <v>52</v>
      </c>
      <c r="K20" s="93">
        <f>(I20+I21+I22)*0.00635</f>
        <v>11.52525</v>
      </c>
      <c r="L20" s="93">
        <f t="shared" ref="L20:L25" si="4">K20+0.5</f>
        <v>12.02525</v>
      </c>
      <c r="M20" s="60" t="s">
        <v>39</v>
      </c>
      <c r="N20" s="61">
        <f t="shared" si="3"/>
        <v>0.03731</v>
      </c>
    </row>
    <row r="21" s="2" customFormat="1" ht="16" customHeight="1" spans="1:14">
      <c r="A21" s="83"/>
      <c r="B21" s="84"/>
      <c r="C21" s="83"/>
      <c r="D21" s="83"/>
      <c r="E21" s="85"/>
      <c r="F21" s="80" t="s">
        <v>43</v>
      </c>
      <c r="G21" s="81">
        <v>489</v>
      </c>
      <c r="H21" s="82">
        <v>30</v>
      </c>
      <c r="I21" s="91">
        <f t="shared" si="1"/>
        <v>519</v>
      </c>
      <c r="J21" s="96"/>
      <c r="K21" s="97"/>
      <c r="L21" s="97"/>
      <c r="M21" s="65"/>
      <c r="N21" s="66"/>
    </row>
    <row r="22" s="2" customFormat="1" ht="16" customHeight="1" spans="1:14">
      <c r="A22" s="83"/>
      <c r="B22" s="84"/>
      <c r="C22" s="83"/>
      <c r="D22" s="83"/>
      <c r="E22" s="85"/>
      <c r="F22" s="80" t="s">
        <v>44</v>
      </c>
      <c r="G22" s="81">
        <v>77</v>
      </c>
      <c r="H22" s="82">
        <v>30</v>
      </c>
      <c r="I22" s="91">
        <f t="shared" si="1"/>
        <v>107</v>
      </c>
      <c r="J22" s="94"/>
      <c r="K22" s="95"/>
      <c r="L22" s="95"/>
      <c r="M22" s="65"/>
      <c r="N22" s="69"/>
    </row>
    <row r="23" s="2" customFormat="1" ht="16" customHeight="1" spans="1:14">
      <c r="A23" s="77" t="s">
        <v>33</v>
      </c>
      <c r="B23" s="78" t="s">
        <v>53</v>
      </c>
      <c r="C23" s="77"/>
      <c r="D23" s="77" t="s">
        <v>35</v>
      </c>
      <c r="E23" s="79" t="s">
        <v>54</v>
      </c>
      <c r="F23" s="80" t="s">
        <v>37</v>
      </c>
      <c r="G23" s="81">
        <v>747</v>
      </c>
      <c r="H23" s="82">
        <v>30</v>
      </c>
      <c r="I23" s="91">
        <f t="shared" si="1"/>
        <v>777</v>
      </c>
      <c r="J23" s="98" t="s">
        <v>55</v>
      </c>
      <c r="K23" s="93">
        <f>(I23+I24)*0.00635</f>
        <v>10.54735</v>
      </c>
      <c r="L23" s="93">
        <f t="shared" si="4"/>
        <v>11.04735</v>
      </c>
      <c r="M23" s="60" t="s">
        <v>39</v>
      </c>
      <c r="N23" s="61">
        <f t="shared" ref="N23:N28" si="5">0.7*0.26*0.205</f>
        <v>0.03731</v>
      </c>
    </row>
    <row r="24" s="2" customFormat="1" ht="16" customHeight="1" spans="1:14">
      <c r="A24" s="83"/>
      <c r="B24" s="84"/>
      <c r="C24" s="83"/>
      <c r="D24" s="83"/>
      <c r="E24" s="85"/>
      <c r="F24" s="80" t="s">
        <v>40</v>
      </c>
      <c r="G24" s="81">
        <v>854</v>
      </c>
      <c r="H24" s="82">
        <v>30</v>
      </c>
      <c r="I24" s="91">
        <f t="shared" si="1"/>
        <v>884</v>
      </c>
      <c r="J24" s="94"/>
      <c r="K24" s="95"/>
      <c r="L24" s="95"/>
      <c r="M24" s="65"/>
      <c r="N24" s="69"/>
    </row>
    <row r="25" s="2" customFormat="1" ht="16" customHeight="1" spans="1:14">
      <c r="A25" s="83"/>
      <c r="B25" s="84"/>
      <c r="C25" s="83"/>
      <c r="D25" s="83"/>
      <c r="E25" s="85"/>
      <c r="F25" s="80" t="s">
        <v>41</v>
      </c>
      <c r="G25" s="81">
        <v>747</v>
      </c>
      <c r="H25" s="82">
        <v>30</v>
      </c>
      <c r="I25" s="91">
        <f t="shared" si="1"/>
        <v>777</v>
      </c>
      <c r="J25" s="98" t="s">
        <v>56</v>
      </c>
      <c r="K25" s="93">
        <f>(I25+I26+I27)*0.00635</f>
        <v>8.4201</v>
      </c>
      <c r="L25" s="93">
        <f t="shared" si="4"/>
        <v>8.9201</v>
      </c>
      <c r="M25" s="60" t="s">
        <v>39</v>
      </c>
      <c r="N25" s="61">
        <f t="shared" si="5"/>
        <v>0.03731</v>
      </c>
    </row>
    <row r="26" s="2" customFormat="1" ht="16" customHeight="1" spans="1:14">
      <c r="A26" s="83"/>
      <c r="B26" s="84"/>
      <c r="C26" s="83"/>
      <c r="D26" s="83"/>
      <c r="E26" s="85"/>
      <c r="F26" s="80" t="s">
        <v>43</v>
      </c>
      <c r="G26" s="81">
        <v>412</v>
      </c>
      <c r="H26" s="82">
        <v>30</v>
      </c>
      <c r="I26" s="91">
        <f t="shared" si="1"/>
        <v>442</v>
      </c>
      <c r="J26" s="96"/>
      <c r="K26" s="97"/>
      <c r="L26" s="97"/>
      <c r="M26" s="65"/>
      <c r="N26" s="66"/>
    </row>
    <row r="27" s="2" customFormat="1" ht="16" customHeight="1" spans="1:14">
      <c r="A27" s="83"/>
      <c r="B27" s="84"/>
      <c r="C27" s="83"/>
      <c r="D27" s="83"/>
      <c r="E27" s="85"/>
      <c r="F27" s="80" t="s">
        <v>44</v>
      </c>
      <c r="G27" s="81">
        <v>77</v>
      </c>
      <c r="H27" s="82">
        <v>30</v>
      </c>
      <c r="I27" s="91">
        <f t="shared" si="1"/>
        <v>107</v>
      </c>
      <c r="J27" s="94"/>
      <c r="K27" s="95"/>
      <c r="L27" s="95"/>
      <c r="M27" s="65"/>
      <c r="N27" s="69"/>
    </row>
    <row r="28" s="2" customFormat="1" ht="16" customHeight="1" spans="1:14">
      <c r="A28" s="77" t="s">
        <v>33</v>
      </c>
      <c r="B28" s="78" t="s">
        <v>57</v>
      </c>
      <c r="C28" s="77"/>
      <c r="D28" s="77" t="s">
        <v>35</v>
      </c>
      <c r="E28" s="79" t="s">
        <v>58</v>
      </c>
      <c r="F28" s="80" t="s">
        <v>37</v>
      </c>
      <c r="G28" s="86">
        <v>3142</v>
      </c>
      <c r="H28" s="82">
        <v>50</v>
      </c>
      <c r="I28" s="91">
        <f t="shared" si="1"/>
        <v>3192</v>
      </c>
      <c r="J28" s="98" t="s">
        <v>59</v>
      </c>
      <c r="K28" s="93">
        <f>(I28+I29)*0.00235</f>
        <v>15.9706</v>
      </c>
      <c r="L28" s="93">
        <f>K28+0.5</f>
        <v>16.4706</v>
      </c>
      <c r="M28" s="60" t="s">
        <v>39</v>
      </c>
      <c r="N28" s="61">
        <f t="shared" si="5"/>
        <v>0.03731</v>
      </c>
    </row>
    <row r="29" s="2" customFormat="1" ht="16" customHeight="1" spans="1:14">
      <c r="A29" s="83"/>
      <c r="B29" s="84"/>
      <c r="C29" s="83"/>
      <c r="D29" s="83"/>
      <c r="E29" s="79" t="s">
        <v>58</v>
      </c>
      <c r="F29" s="80" t="s">
        <v>40</v>
      </c>
      <c r="G29" s="81">
        <v>3554</v>
      </c>
      <c r="H29" s="82">
        <v>50</v>
      </c>
      <c r="I29" s="91">
        <f t="shared" si="1"/>
        <v>3604</v>
      </c>
      <c r="J29" s="94"/>
      <c r="K29" s="95"/>
      <c r="L29" s="95"/>
      <c r="M29" s="65"/>
      <c r="N29" s="69"/>
    </row>
    <row r="30" s="2" customFormat="1" ht="16" customHeight="1" spans="1:14">
      <c r="A30" s="83"/>
      <c r="B30" s="84"/>
      <c r="C30" s="83"/>
      <c r="D30" s="83"/>
      <c r="E30" s="79" t="s">
        <v>58</v>
      </c>
      <c r="F30" s="80" t="s">
        <v>41</v>
      </c>
      <c r="G30" s="81">
        <v>3219</v>
      </c>
      <c r="H30" s="82">
        <v>50</v>
      </c>
      <c r="I30" s="91">
        <f t="shared" si="1"/>
        <v>3269</v>
      </c>
      <c r="J30" s="98" t="s">
        <v>60</v>
      </c>
      <c r="K30" s="93">
        <f>(I30+I31+I32)*0.00235+3.6</f>
        <v>17.19475</v>
      </c>
      <c r="L30" s="93">
        <f>K30+0.5</f>
        <v>17.69475</v>
      </c>
      <c r="M30" s="60" t="s">
        <v>39</v>
      </c>
      <c r="N30" s="61">
        <f>0.7*0.26*0.205</f>
        <v>0.03731</v>
      </c>
    </row>
    <row r="31" s="2" customFormat="1" ht="16" customHeight="1" spans="1:14">
      <c r="A31" s="83"/>
      <c r="B31" s="84"/>
      <c r="C31" s="83"/>
      <c r="D31" s="83"/>
      <c r="E31" s="79" t="s">
        <v>58</v>
      </c>
      <c r="F31" s="80" t="s">
        <v>43</v>
      </c>
      <c r="G31" s="81">
        <v>2137</v>
      </c>
      <c r="H31" s="82">
        <v>50</v>
      </c>
      <c r="I31" s="91">
        <f t="shared" si="1"/>
        <v>2187</v>
      </c>
      <c r="J31" s="96"/>
      <c r="K31" s="97"/>
      <c r="L31" s="97"/>
      <c r="M31" s="65"/>
      <c r="N31" s="66"/>
    </row>
    <row r="32" s="2" customFormat="1" customHeight="1" spans="1:15">
      <c r="A32" s="83"/>
      <c r="B32" s="84"/>
      <c r="C32" s="83"/>
      <c r="D32" s="83"/>
      <c r="E32" s="79" t="s">
        <v>58</v>
      </c>
      <c r="F32" s="80" t="s">
        <v>44</v>
      </c>
      <c r="G32" s="87">
        <v>309</v>
      </c>
      <c r="H32" s="40">
        <v>20</v>
      </c>
      <c r="I32" s="91">
        <f t="shared" si="1"/>
        <v>329</v>
      </c>
      <c r="J32" s="96"/>
      <c r="K32" s="97"/>
      <c r="L32" s="97"/>
      <c r="M32" s="65"/>
      <c r="N32" s="66"/>
      <c r="O32" s="72"/>
    </row>
    <row r="33" s="2" customFormat="1" customHeight="1" spans="1:15">
      <c r="A33" s="31" t="s">
        <v>33</v>
      </c>
      <c r="B33" s="32" t="s">
        <v>61</v>
      </c>
      <c r="C33" s="31"/>
      <c r="D33" s="31" t="s">
        <v>35</v>
      </c>
      <c r="E33" s="88"/>
      <c r="F33" s="80"/>
      <c r="G33" s="89">
        <v>24720</v>
      </c>
      <c r="H33" s="90">
        <v>880</v>
      </c>
      <c r="I33" s="91">
        <f t="shared" si="1"/>
        <v>25600</v>
      </c>
      <c r="J33" s="96"/>
      <c r="K33" s="97"/>
      <c r="L33" s="97"/>
      <c r="M33" s="65"/>
      <c r="N33" s="66"/>
      <c r="O33" s="72"/>
    </row>
    <row r="34" s="2" customFormat="1" ht="16" customHeight="1" spans="1:15">
      <c r="A34" s="35"/>
      <c r="B34" s="36"/>
      <c r="C34" s="35"/>
      <c r="D34" s="35"/>
      <c r="E34" s="37"/>
      <c r="F34" s="38"/>
      <c r="G34" s="39"/>
      <c r="H34" s="40"/>
      <c r="I34" s="45"/>
      <c r="J34" s="45"/>
      <c r="K34" s="70"/>
      <c r="L34" s="70"/>
      <c r="M34" s="71"/>
      <c r="N34" s="54"/>
      <c r="O34" s="72"/>
    </row>
    <row r="35" s="2" customFormat="1" ht="16" customHeight="1" spans="1:15">
      <c r="A35" s="41"/>
      <c r="B35" s="42"/>
      <c r="C35" s="41"/>
      <c r="D35" s="41"/>
      <c r="E35" s="43"/>
      <c r="F35" s="44"/>
      <c r="G35" s="45"/>
      <c r="H35" s="40"/>
      <c r="I35" s="45">
        <f>SUM(I8:I34)</f>
        <v>51171</v>
      </c>
      <c r="J35" s="73" t="s">
        <v>62</v>
      </c>
      <c r="K35" s="70">
        <f>SUM(K8:K34)</f>
        <v>115.65185</v>
      </c>
      <c r="L35" s="70">
        <f>SUM(L8:L34)</f>
        <v>120.65185</v>
      </c>
      <c r="M35" s="74"/>
      <c r="N35" s="54">
        <f>SUM(N8:N34)</f>
        <v>0.3731</v>
      </c>
      <c r="O35" s="72"/>
    </row>
    <row r="36" s="1" customFormat="1" spans="8:12">
      <c r="H36" s="13"/>
      <c r="I36" s="75"/>
      <c r="J36" s="75"/>
      <c r="K36" s="50"/>
      <c r="L36" s="50"/>
    </row>
    <row r="38" s="1" customFormat="1" spans="8:12">
      <c r="H38" s="46"/>
      <c r="K38" s="50"/>
      <c r="L38" s="50"/>
    </row>
    <row r="42" spans="8:8">
      <c r="H42" s="13" t="s">
        <v>63</v>
      </c>
    </row>
  </sheetData>
  <mergeCells count="78">
    <mergeCell ref="A1:M1"/>
    <mergeCell ref="A2:M2"/>
    <mergeCell ref="F3:G3"/>
    <mergeCell ref="F4:N4"/>
    <mergeCell ref="A8:A12"/>
    <mergeCell ref="A13:A17"/>
    <mergeCell ref="A18:A22"/>
    <mergeCell ref="A23:A27"/>
    <mergeCell ref="A28:A32"/>
    <mergeCell ref="B8:B12"/>
    <mergeCell ref="B13:B17"/>
    <mergeCell ref="B18:B22"/>
    <mergeCell ref="B23:B27"/>
    <mergeCell ref="B28:B32"/>
    <mergeCell ref="C8:C12"/>
    <mergeCell ref="C13:C17"/>
    <mergeCell ref="C18:C22"/>
    <mergeCell ref="C23:C27"/>
    <mergeCell ref="C28:C32"/>
    <mergeCell ref="D8:D12"/>
    <mergeCell ref="D13:D17"/>
    <mergeCell ref="D18:D22"/>
    <mergeCell ref="D23:D27"/>
    <mergeCell ref="D28:D32"/>
    <mergeCell ref="E8:E12"/>
    <mergeCell ref="E13:E17"/>
    <mergeCell ref="E18:E22"/>
    <mergeCell ref="E23:E27"/>
    <mergeCell ref="J8:J9"/>
    <mergeCell ref="J10:J12"/>
    <mergeCell ref="J13:J14"/>
    <mergeCell ref="J15:J17"/>
    <mergeCell ref="J18:J19"/>
    <mergeCell ref="J20:J22"/>
    <mergeCell ref="J23:J24"/>
    <mergeCell ref="J25:J27"/>
    <mergeCell ref="J28:J29"/>
    <mergeCell ref="J30:J33"/>
    <mergeCell ref="K8:K9"/>
    <mergeCell ref="K10:K12"/>
    <mergeCell ref="K13:K14"/>
    <mergeCell ref="K15:K17"/>
    <mergeCell ref="K18:K19"/>
    <mergeCell ref="K20:K22"/>
    <mergeCell ref="K23:K24"/>
    <mergeCell ref="K25:K27"/>
    <mergeCell ref="K28:K29"/>
    <mergeCell ref="K30:K33"/>
    <mergeCell ref="L8:L9"/>
    <mergeCell ref="L10:L12"/>
    <mergeCell ref="L13:L14"/>
    <mergeCell ref="L15:L17"/>
    <mergeCell ref="L18:L19"/>
    <mergeCell ref="L20:L22"/>
    <mergeCell ref="L23:L24"/>
    <mergeCell ref="L25:L27"/>
    <mergeCell ref="L28:L29"/>
    <mergeCell ref="L30:L33"/>
    <mergeCell ref="M8:M9"/>
    <mergeCell ref="M10:M12"/>
    <mergeCell ref="M13:M14"/>
    <mergeCell ref="M15:M17"/>
    <mergeCell ref="M18:M19"/>
    <mergeCell ref="M20:M22"/>
    <mergeCell ref="M23:M24"/>
    <mergeCell ref="M25:M27"/>
    <mergeCell ref="M28:M29"/>
    <mergeCell ref="M30:M33"/>
    <mergeCell ref="N8:N9"/>
    <mergeCell ref="N10:N12"/>
    <mergeCell ref="N13:N14"/>
    <mergeCell ref="N15:N17"/>
    <mergeCell ref="N18:N19"/>
    <mergeCell ref="N20:N22"/>
    <mergeCell ref="N23:N24"/>
    <mergeCell ref="N25:N27"/>
    <mergeCell ref="N28:N29"/>
    <mergeCell ref="N30:N33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28" sqref="E28"/>
    </sheetView>
  </sheetViews>
  <sheetFormatPr defaultColWidth="9" defaultRowHeight="13.5"/>
  <cols>
    <col min="1" max="1" width="13.375" customWidth="1"/>
    <col min="2" max="2" width="26.5" customWidth="1"/>
    <col min="3" max="3" width="11" customWidth="1"/>
    <col min="4" max="4" width="10.875" customWidth="1"/>
    <col min="5" max="5" width="18.75" customWidth="1"/>
    <col min="6" max="6" width="8" customWidth="1"/>
    <col min="7" max="7" width="8.875" customWidth="1"/>
    <col min="8" max="8" width="6.5" customWidth="1"/>
    <col min="9" max="9" width="8.26666666666667" customWidth="1"/>
    <col min="10" max="10" width="8.5" customWidth="1"/>
    <col min="11" max="11" width="7.36666666666667" customWidth="1"/>
    <col min="12" max="12" width="10.0916666666667" customWidth="1"/>
    <col min="13" max="13" width="11.5" customWidth="1"/>
    <col min="14" max="14" width="8.5" customWidth="1"/>
    <col min="15" max="16384" width="18"/>
  </cols>
  <sheetData>
    <row r="1" s="1" customFormat="1" ht="40" customHeight="1" spans="1:13">
      <c r="A1" s="3" t="s">
        <v>0</v>
      </c>
      <c r="B1" s="4"/>
      <c r="C1" s="4"/>
      <c r="D1" s="4"/>
      <c r="E1" s="4"/>
      <c r="F1" s="4"/>
      <c r="G1" s="4"/>
      <c r="H1" s="4"/>
      <c r="I1" s="47"/>
      <c r="J1" s="47"/>
      <c r="K1" s="48"/>
      <c r="L1" s="48"/>
      <c r="M1" s="4"/>
    </row>
    <row r="2" s="1" customFormat="1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49"/>
      <c r="L2" s="49"/>
      <c r="M2" s="5"/>
    </row>
    <row r="3" s="1" customFormat="1" ht="15" spans="5:12">
      <c r="E3" s="6" t="s">
        <v>2</v>
      </c>
      <c r="F3" s="7" t="s">
        <v>64</v>
      </c>
      <c r="G3" s="7"/>
      <c r="H3" s="8"/>
      <c r="I3" s="46"/>
      <c r="J3" s="46"/>
      <c r="K3" s="50"/>
      <c r="L3" s="50"/>
    </row>
    <row r="4" s="1" customFormat="1" ht="37" customHeight="1" spans="2:14">
      <c r="B4" s="9"/>
      <c r="D4" s="10" t="s">
        <v>65</v>
      </c>
      <c r="E4" s="11" t="s">
        <v>66</v>
      </c>
      <c r="F4" s="9"/>
      <c r="G4" s="9"/>
      <c r="H4" s="9"/>
      <c r="I4" s="9"/>
      <c r="J4" s="9"/>
      <c r="K4" s="51"/>
      <c r="L4" s="51"/>
      <c r="M4" s="9"/>
      <c r="N4" s="9"/>
    </row>
    <row r="5" s="1" customFormat="1" ht="15" hidden="1" spans="2:12">
      <c r="B5" s="12"/>
      <c r="H5" s="13"/>
      <c r="K5" s="50"/>
      <c r="L5" s="50"/>
    </row>
    <row r="6" s="2" customFormat="1" ht="38.25" spans="1:14">
      <c r="A6" s="14" t="s">
        <v>5</v>
      </c>
      <c r="B6" s="15" t="s">
        <v>6</v>
      </c>
      <c r="C6" s="15" t="s">
        <v>7</v>
      </c>
      <c r="D6" s="15" t="s">
        <v>8</v>
      </c>
      <c r="E6" s="16" t="s">
        <v>9</v>
      </c>
      <c r="F6" s="16" t="s">
        <v>10</v>
      </c>
      <c r="G6" s="17" t="s">
        <v>11</v>
      </c>
      <c r="H6" s="17" t="s">
        <v>12</v>
      </c>
      <c r="I6" s="52" t="s">
        <v>13</v>
      </c>
      <c r="J6" s="21" t="s">
        <v>14</v>
      </c>
      <c r="K6" s="53" t="s">
        <v>15</v>
      </c>
      <c r="L6" s="53" t="s">
        <v>16</v>
      </c>
      <c r="M6" s="15" t="s">
        <v>17</v>
      </c>
      <c r="N6" s="54" t="s">
        <v>18</v>
      </c>
    </row>
    <row r="7" s="2" customFormat="1" ht="32" customHeight="1" spans="1:14">
      <c r="A7" s="14" t="s">
        <v>19</v>
      </c>
      <c r="B7" s="18" t="s">
        <v>20</v>
      </c>
      <c r="C7" s="19" t="s">
        <v>21</v>
      </c>
      <c r="D7" s="20" t="s">
        <v>22</v>
      </c>
      <c r="E7" s="21" t="s">
        <v>23</v>
      </c>
      <c r="F7" s="21" t="s">
        <v>24</v>
      </c>
      <c r="G7" s="17" t="s">
        <v>25</v>
      </c>
      <c r="H7" s="17" t="s">
        <v>26</v>
      </c>
      <c r="I7" s="55" t="s">
        <v>27</v>
      </c>
      <c r="J7" s="56" t="s">
        <v>28</v>
      </c>
      <c r="K7" s="53" t="s">
        <v>29</v>
      </c>
      <c r="L7" s="53" t="s">
        <v>30</v>
      </c>
      <c r="M7" s="15" t="s">
        <v>31</v>
      </c>
      <c r="N7" s="54" t="s">
        <v>32</v>
      </c>
    </row>
    <row r="8" s="2" customFormat="1" ht="16" customHeight="1" spans="1:15">
      <c r="A8" s="22" t="s">
        <v>33</v>
      </c>
      <c r="B8" s="23" t="s">
        <v>67</v>
      </c>
      <c r="C8" s="22"/>
      <c r="D8" s="22" t="s">
        <v>35</v>
      </c>
      <c r="E8" s="24" t="s">
        <v>68</v>
      </c>
      <c r="F8" s="25"/>
      <c r="G8" s="26">
        <v>400</v>
      </c>
      <c r="H8" s="27">
        <v>50</v>
      </c>
      <c r="I8" s="57">
        <v>450</v>
      </c>
      <c r="J8" s="99" t="s">
        <v>69</v>
      </c>
      <c r="K8" s="59">
        <v>1.2575</v>
      </c>
      <c r="L8" s="59">
        <v>1.7575</v>
      </c>
      <c r="M8" s="60" t="s">
        <v>70</v>
      </c>
      <c r="N8" s="61">
        <v>0.02072</v>
      </c>
      <c r="O8" s="62" t="s">
        <v>71</v>
      </c>
    </row>
    <row r="9" s="2" customFormat="1" ht="16" customHeight="1" spans="1:15">
      <c r="A9" s="22" t="s">
        <v>33</v>
      </c>
      <c r="B9" s="23" t="s">
        <v>57</v>
      </c>
      <c r="C9" s="22"/>
      <c r="D9" s="22" t="s">
        <v>35</v>
      </c>
      <c r="E9" s="24" t="s">
        <v>58</v>
      </c>
      <c r="F9" s="25" t="s">
        <v>37</v>
      </c>
      <c r="G9" s="28">
        <v>160</v>
      </c>
      <c r="H9" s="27">
        <v>10</v>
      </c>
      <c r="I9" s="57">
        <v>170</v>
      </c>
      <c r="J9" s="63"/>
      <c r="K9" s="64"/>
      <c r="L9" s="64"/>
      <c r="M9" s="65"/>
      <c r="N9" s="66"/>
      <c r="O9" s="67"/>
    </row>
    <row r="10" s="2" customFormat="1" ht="16" customHeight="1" spans="1:15">
      <c r="A10" s="29"/>
      <c r="B10" s="30"/>
      <c r="C10" s="29"/>
      <c r="D10" s="29"/>
      <c r="E10" s="24" t="s">
        <v>58</v>
      </c>
      <c r="F10" s="25" t="s">
        <v>40</v>
      </c>
      <c r="G10" s="26">
        <v>60</v>
      </c>
      <c r="H10" s="27">
        <v>10</v>
      </c>
      <c r="I10" s="57">
        <v>70</v>
      </c>
      <c r="J10" s="63"/>
      <c r="K10" s="64"/>
      <c r="L10" s="64"/>
      <c r="M10" s="65"/>
      <c r="N10" s="66"/>
      <c r="O10" s="67"/>
    </row>
    <row r="11" s="2" customFormat="1" ht="16" customHeight="1" spans="1:15">
      <c r="A11" s="29"/>
      <c r="B11" s="30"/>
      <c r="C11" s="29"/>
      <c r="D11" s="29"/>
      <c r="E11" s="24" t="s">
        <v>58</v>
      </c>
      <c r="F11" s="25" t="s">
        <v>41</v>
      </c>
      <c r="G11" s="26">
        <v>60</v>
      </c>
      <c r="H11" s="27">
        <v>10</v>
      </c>
      <c r="I11" s="57">
        <v>70</v>
      </c>
      <c r="J11" s="63"/>
      <c r="K11" s="64"/>
      <c r="L11" s="64"/>
      <c r="M11" s="65"/>
      <c r="N11" s="66"/>
      <c r="O11" s="67"/>
    </row>
    <row r="12" s="2" customFormat="1" ht="16" customHeight="1" spans="1:15">
      <c r="A12" s="29"/>
      <c r="B12" s="30"/>
      <c r="C12" s="29"/>
      <c r="D12" s="29"/>
      <c r="E12" s="24" t="s">
        <v>58</v>
      </c>
      <c r="F12" s="25" t="s">
        <v>43</v>
      </c>
      <c r="G12" s="26">
        <v>60</v>
      </c>
      <c r="H12" s="27">
        <v>10</v>
      </c>
      <c r="I12" s="57">
        <v>70</v>
      </c>
      <c r="J12" s="63"/>
      <c r="K12" s="64"/>
      <c r="L12" s="64"/>
      <c r="M12" s="65"/>
      <c r="N12" s="66"/>
      <c r="O12" s="67"/>
    </row>
    <row r="13" s="2" customFormat="1" ht="16" customHeight="1" spans="1:15">
      <c r="A13" s="29"/>
      <c r="B13" s="30"/>
      <c r="C13" s="29"/>
      <c r="D13" s="29"/>
      <c r="E13" s="24" t="s">
        <v>58</v>
      </c>
      <c r="F13" s="25" t="s">
        <v>44</v>
      </c>
      <c r="G13" s="26">
        <v>60</v>
      </c>
      <c r="H13" s="27">
        <v>10</v>
      </c>
      <c r="I13" s="57">
        <v>70</v>
      </c>
      <c r="J13" s="63"/>
      <c r="K13" s="64"/>
      <c r="L13" s="64"/>
      <c r="M13" s="65"/>
      <c r="N13" s="66"/>
      <c r="O13" s="67"/>
    </row>
    <row r="14" s="2" customFormat="1" ht="16" customHeight="1" spans="1:15">
      <c r="A14" s="31" t="s">
        <v>33</v>
      </c>
      <c r="B14" s="32" t="s">
        <v>61</v>
      </c>
      <c r="C14" s="31"/>
      <c r="D14" s="31" t="s">
        <v>35</v>
      </c>
      <c r="E14" s="33"/>
      <c r="F14" s="34"/>
      <c r="G14" s="26">
        <v>800</v>
      </c>
      <c r="H14" s="27">
        <v>50</v>
      </c>
      <c r="I14" s="57">
        <v>850</v>
      </c>
      <c r="J14" s="68"/>
      <c r="K14" s="64"/>
      <c r="L14" s="64"/>
      <c r="M14" s="65"/>
      <c r="N14" s="69"/>
      <c r="O14" s="67"/>
    </row>
    <row r="15" s="2" customFormat="1" ht="16" customHeight="1" spans="1:15">
      <c r="A15" s="35"/>
      <c r="B15" s="36"/>
      <c r="C15" s="35"/>
      <c r="D15" s="35"/>
      <c r="E15" s="37"/>
      <c r="F15" s="38"/>
      <c r="G15" s="39"/>
      <c r="H15" s="40"/>
      <c r="I15" s="45"/>
      <c r="J15" s="45"/>
      <c r="K15" s="70"/>
      <c r="L15" s="70"/>
      <c r="M15" s="71"/>
      <c r="N15" s="54"/>
      <c r="O15" s="72"/>
    </row>
    <row r="16" s="2" customFormat="1" ht="16" customHeight="1" spans="1:15">
      <c r="A16" s="41"/>
      <c r="B16" s="42"/>
      <c r="C16" s="41"/>
      <c r="D16" s="41"/>
      <c r="E16" s="43"/>
      <c r="F16" s="44"/>
      <c r="G16" s="45"/>
      <c r="H16" s="40"/>
      <c r="I16" s="45">
        <v>52341</v>
      </c>
      <c r="J16" s="73" t="s">
        <v>72</v>
      </c>
      <c r="K16" s="70">
        <v>1.26</v>
      </c>
      <c r="L16" s="70">
        <v>1.76</v>
      </c>
      <c r="M16" s="74"/>
      <c r="N16" s="54">
        <v>0.021</v>
      </c>
      <c r="O16" s="72"/>
    </row>
    <row r="17" s="1" customFormat="1" ht="15" spans="8:12">
      <c r="H17" s="13"/>
      <c r="I17" s="75"/>
      <c r="J17" s="75"/>
      <c r="K17" s="50"/>
      <c r="L17" s="50"/>
    </row>
    <row r="19" s="1" customFormat="1" ht="15" spans="8:12">
      <c r="H19" s="46"/>
      <c r="K19" s="50"/>
      <c r="L19" s="50"/>
    </row>
    <row r="23" customFormat="1" ht="15" spans="8:8">
      <c r="H23" s="13" t="s">
        <v>63</v>
      </c>
    </row>
  </sheetData>
  <mergeCells count="14">
    <mergeCell ref="A1:M1"/>
    <mergeCell ref="A2:M2"/>
    <mergeCell ref="F3:G3"/>
    <mergeCell ref="F4:N4"/>
    <mergeCell ref="A9:A13"/>
    <mergeCell ref="B9:B13"/>
    <mergeCell ref="C9:C13"/>
    <mergeCell ref="D9:D13"/>
    <mergeCell ref="J8:J14"/>
    <mergeCell ref="K8:K14"/>
    <mergeCell ref="L8:L14"/>
    <mergeCell ref="M8:M14"/>
    <mergeCell ref="N8:N14"/>
    <mergeCell ref="O8:O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ZMD15114A-CSSH18029104</vt:lpstr>
      <vt:lpstr>寄快递的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2025-11-24T08:39:57Z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