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<sst xmlns="http://schemas.openxmlformats.org/spreadsheetml/2006/main" count="91" uniqueCount="49">
  <si>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</si>
  <si>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</si>
  <si>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</si>
  <si>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安徽省黄山市歙县经济技术开发区
黄山鼎鑫包装有限公司
叶正峰 18755902788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</si>
  <si>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</si>
  <si>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SF1565111053348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</si>
  <si>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</si>
  <si>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</si>
  <si>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</si>
  <si>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</si>
  <si>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</si>
  <si>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</si>
  <si>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</si>
  <si>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</si>
  <si>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</si>
  <si>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</si>
  <si>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</si>
  <si>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</si>
  <si>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</si>
  <si>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</si>
  <si>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</si>
  <si>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</si>
  <si>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</si>
  <si>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</si>
  <si>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</si>
  <si>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</si>
  <si>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</si>
  <si>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</si>
  <si>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</si>
  <si>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</si>
  <si>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36072 36083
 HM25-04042</t>
  </si>
  <si>
    <t>INS-807双语</t>
  </si>
  <si>
    <t>INS-807</t>
  </si>
  <si>
    <t>KB WHITE 
奶白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</si>
  <si>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(008889398744)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</si>
  <si>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(008889398744)</t>
    </r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</si>
  <si>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(008889398751)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</si>
  <si>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(008889398751)</t>
    </r>
  </si>
  <si>
    <t>ROSEWATER 
浅玫瑰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</si>
  <si>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(008889360833)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</si>
  <si>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(008889360833)</t>
    </r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</si>
  <si>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(008889360840)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</si>
  <si>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(008889360840)</t>
    </r>
  </si>
  <si>
    <t>GRAY LILAC 
灰紫色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</si>
  <si>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(008889360864)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</si>
  <si>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(008889360864)</t>
    </r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</si>
  <si>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(008889360871)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</si>
  <si>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(008889360871)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</si>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</sst>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7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3" fillId="0" borderId="0">
      <alignment vertical="center"/>
    </xf>
    <xf numFmtId="0" fontId="24" fillId="3" borderId="10">
      <alignment vertical="center"/>
    </xf>
    <xf numFmtId="0" fontId="25" fillId="4" borderId="11">
      <alignment vertical="center"/>
    </xf>
    <xf numFmtId="0" fontId="26" fillId="4" borderId="10">
      <alignment vertical="center"/>
    </xf>
    <xf numFmtId="0" fontId="27" fillId="5" borderId="12">
      <alignment vertical="center"/>
    </xf>
    <xf numFmtId="0" fontId="28" fillId="0" borderId="13">
      <alignment vertical="center"/>
    </xf>
    <xf numFmtId="0" fontId="29" fillId="0" borderId="14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  <xf numFmtId="0" fontId="35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5" xfId="5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481965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A7" sqref="A7"/>
    </sheetView>
  </sheetViews>
  <sheetFormatPr defaultColWidth="9" defaultRowHeight="13.5"/>
  <cols>
    <col min="1" max="1" width="14.5" customWidth="1"/>
    <col min="2" max="2" width="15.875" customWidth="1"/>
    <col min="4" max="5" width="15.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0" customHeight="1" spans="1:12">
      <c r="A3" s="5"/>
      <c r="B3" s="5"/>
      <c r="C3" s="5"/>
      <c r="D3" s="6" t="s">
        <v>2</v>
      </c>
      <c r="E3" s="7">
        <v>45977</v>
      </c>
      <c r="F3" s="7"/>
      <c r="G3" s="8"/>
      <c r="H3" s="9"/>
      <c r="I3" s="10" t="s">
        <v>3</v>
      </c>
      <c r="J3" s="10"/>
      <c r="K3" s="10"/>
      <c r="L3" s="10"/>
    </row>
    <row r="4" ht="40" customHeight="1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60" spans="1:12">
      <c r="A7" s="24" t="s">
        <v>30</v>
      </c>
      <c r="B7" s="25" t="s">
        <v>31</v>
      </c>
      <c r="C7" s="26" t="s">
        <v>32</v>
      </c>
      <c r="D7" s="27" t="s">
        <v>33</v>
      </c>
      <c r="E7" s="28" t="s">
        <v>34</v>
      </c>
      <c r="F7" s="29">
        <v>1520</v>
      </c>
      <c r="G7" s="30">
        <v>40</v>
      </c>
      <c r="H7" s="29">
        <f t="shared" ref="H7:H18" si="0">F7+G7</f>
        <v>1560</v>
      </c>
      <c r="I7" s="31"/>
      <c r="J7" s="32">
        <f t="shared" ref="J7:J11" si="1">0.0135*H7</f>
        <v>21.06</v>
      </c>
      <c r="K7" s="33">
        <f t="shared" ref="K7:K18" si="2">J7+0.5</f>
        <v>21.56</v>
      </c>
      <c r="L7" s="34"/>
    </row>
    <row r="8" ht="60" spans="1:12">
      <c r="A8" s="24" t="s">
        <v>30</v>
      </c>
      <c r="B8" s="25" t="s">
        <v>31</v>
      </c>
      <c r="C8" s="26" t="s">
        <v>32</v>
      </c>
      <c r="D8" s="27" t="s">
        <v>33</v>
      </c>
      <c r="E8" s="28" t="s">
        <v>35</v>
      </c>
      <c r="F8" s="29">
        <f t="shared" ref="F8:F12" si="3">F7*2</f>
        <v>3040</v>
      </c>
      <c r="G8" s="30">
        <f>G7*2</f>
        <v>80</v>
      </c>
      <c r="H8" s="29">
        <f t="shared" si="0"/>
        <v>3120</v>
      </c>
      <c r="I8" s="31"/>
      <c r="J8" s="32">
        <f t="shared" ref="J8:J12" si="4">0.0166*H8</f>
        <v>51.792</v>
      </c>
      <c r="K8" s="33">
        <f t="shared" si="2"/>
        <v>52.292</v>
      </c>
      <c r="L8" s="34"/>
    </row>
    <row r="9" ht="60" spans="1:12">
      <c r="A9" s="24" t="s">
        <v>30</v>
      </c>
      <c r="B9" s="25" t="s">
        <v>31</v>
      </c>
      <c r="C9" s="26" t="s">
        <v>32</v>
      </c>
      <c r="D9" s="27" t="s">
        <v>33</v>
      </c>
      <c r="E9" s="35" t="s">
        <v>36</v>
      </c>
      <c r="F9" s="29">
        <v>736</v>
      </c>
      <c r="G9" s="30">
        <v>24</v>
      </c>
      <c r="H9" s="29">
        <f t="shared" si="0"/>
        <v>760</v>
      </c>
      <c r="I9" s="31"/>
      <c r="J9" s="32">
        <f t="shared" si="1"/>
        <v>10.26</v>
      </c>
      <c r="K9" s="33">
        <f t="shared" si="2"/>
        <v>10.76</v>
      </c>
      <c r="L9" s="34"/>
    </row>
    <row r="10" ht="60" spans="1:12">
      <c r="A10" s="24" t="s">
        <v>30</v>
      </c>
      <c r="B10" s="25" t="s">
        <v>31</v>
      </c>
      <c r="C10" s="26" t="s">
        <v>32</v>
      </c>
      <c r="D10" s="27" t="s">
        <v>33</v>
      </c>
      <c r="E10" s="35" t="s">
        <v>37</v>
      </c>
      <c r="F10" s="29">
        <f t="shared" si="3"/>
        <v>1472</v>
      </c>
      <c r="G10" s="30">
        <v>78</v>
      </c>
      <c r="H10" s="29">
        <f t="shared" si="0"/>
        <v>1550</v>
      </c>
      <c r="I10" s="31"/>
      <c r="J10" s="32">
        <f t="shared" si="4"/>
        <v>25.73</v>
      </c>
      <c r="K10" s="33">
        <f t="shared" si="2"/>
        <v>26.23</v>
      </c>
      <c r="L10" s="34"/>
    </row>
    <row r="11" ht="60" spans="1:12">
      <c r="A11" s="24" t="s">
        <v>30</v>
      </c>
      <c r="B11" s="25" t="s">
        <v>31</v>
      </c>
      <c r="C11" s="26" t="s">
        <v>32</v>
      </c>
      <c r="D11" s="27" t="s">
        <v>38</v>
      </c>
      <c r="E11" s="28" t="s">
        <v>39</v>
      </c>
      <c r="F11" s="29">
        <v>548</v>
      </c>
      <c r="G11" s="30">
        <v>20</v>
      </c>
      <c r="H11" s="29">
        <f t="shared" si="0"/>
        <v>568</v>
      </c>
      <c r="I11" s="31"/>
      <c r="J11" s="32">
        <f t="shared" si="1"/>
        <v>7.668</v>
      </c>
      <c r="K11" s="33">
        <f t="shared" si="2"/>
        <v>8.168</v>
      </c>
      <c r="L11" s="34"/>
    </row>
    <row r="12" ht="60" spans="1:12">
      <c r="A12" s="24" t="s">
        <v>30</v>
      </c>
      <c r="B12" s="25" t="s">
        <v>31</v>
      </c>
      <c r="C12" s="26" t="s">
        <v>32</v>
      </c>
      <c r="D12" s="27" t="s">
        <v>38</v>
      </c>
      <c r="E12" s="28" t="s">
        <v>40</v>
      </c>
      <c r="F12" s="29">
        <f t="shared" si="3"/>
        <v>1096</v>
      </c>
      <c r="G12" s="30">
        <f>G11*2</f>
        <v>40</v>
      </c>
      <c r="H12" s="29">
        <f t="shared" si="0"/>
        <v>1136</v>
      </c>
      <c r="I12" s="31"/>
      <c r="J12" s="32">
        <f t="shared" si="4"/>
        <v>18.8576</v>
      </c>
      <c r="K12" s="33">
        <f t="shared" si="2"/>
        <v>19.3576</v>
      </c>
      <c r="L12" s="34"/>
    </row>
    <row r="13" ht="60" spans="1:12">
      <c r="A13" s="24" t="s">
        <v>30</v>
      </c>
      <c r="B13" s="25" t="s">
        <v>31</v>
      </c>
      <c r="C13" s="26" t="s">
        <v>32</v>
      </c>
      <c r="D13" s="27" t="s">
        <v>38</v>
      </c>
      <c r="E13" s="28" t="s">
        <v>41</v>
      </c>
      <c r="F13" s="29">
        <v>244</v>
      </c>
      <c r="G13" s="30">
        <v>20</v>
      </c>
      <c r="H13" s="29">
        <f t="shared" si="0"/>
        <v>264</v>
      </c>
      <c r="I13" s="31"/>
      <c r="J13" s="32">
        <f t="shared" ref="J13:J17" si="5">0.0135*H13</f>
        <v>3.564</v>
      </c>
      <c r="K13" s="33">
        <f t="shared" si="2"/>
        <v>4.064</v>
      </c>
      <c r="L13" s="34"/>
    </row>
    <row r="14" ht="60" spans="1:12">
      <c r="A14" s="24" t="s">
        <v>30</v>
      </c>
      <c r="B14" s="25" t="s">
        <v>31</v>
      </c>
      <c r="C14" s="26" t="s">
        <v>32</v>
      </c>
      <c r="D14" s="27" t="s">
        <v>38</v>
      </c>
      <c r="E14" s="28" t="s">
        <v>42</v>
      </c>
      <c r="F14" s="29">
        <f t="shared" ref="F14:F18" si="6">F13*2</f>
        <v>488</v>
      </c>
      <c r="G14" s="30">
        <v>42</v>
      </c>
      <c r="H14" s="29">
        <f t="shared" si="0"/>
        <v>530</v>
      </c>
      <c r="I14" s="31"/>
      <c r="J14" s="32">
        <f t="shared" ref="J14:J18" si="7">0.0166*H14</f>
        <v>8.798</v>
      </c>
      <c r="K14" s="33">
        <f t="shared" si="2"/>
        <v>9.298</v>
      </c>
      <c r="L14" s="34"/>
    </row>
    <row r="15" ht="60" spans="1:12">
      <c r="A15" s="24" t="s">
        <v>30</v>
      </c>
      <c r="B15" s="25" t="s">
        <v>31</v>
      </c>
      <c r="C15" s="26" t="s">
        <v>32</v>
      </c>
      <c r="D15" s="36" t="s">
        <v>43</v>
      </c>
      <c r="E15" s="28" t="s">
        <v>44</v>
      </c>
      <c r="F15" s="29">
        <v>1020</v>
      </c>
      <c r="G15" s="30">
        <v>30</v>
      </c>
      <c r="H15" s="29">
        <f t="shared" si="0"/>
        <v>1050</v>
      </c>
      <c r="I15" s="31"/>
      <c r="J15" s="32">
        <f t="shared" si="5"/>
        <v>14.175</v>
      </c>
      <c r="K15" s="33">
        <f t="shared" si="2"/>
        <v>14.675</v>
      </c>
      <c r="L15" s="34"/>
    </row>
    <row r="16" ht="60" spans="1:12">
      <c r="A16" s="24" t="s">
        <v>30</v>
      </c>
      <c r="B16" s="25" t="s">
        <v>31</v>
      </c>
      <c r="C16" s="26" t="s">
        <v>32</v>
      </c>
      <c r="D16" s="36" t="s">
        <v>43</v>
      </c>
      <c r="E16" s="28" t="s">
        <v>45</v>
      </c>
      <c r="F16" s="29">
        <f t="shared" si="6"/>
        <v>2040</v>
      </c>
      <c r="G16" s="30">
        <f>G15*2</f>
        <v>60</v>
      </c>
      <c r="H16" s="29">
        <f t="shared" si="0"/>
        <v>2100</v>
      </c>
      <c r="I16" s="31"/>
      <c r="J16" s="32">
        <f t="shared" si="7"/>
        <v>34.86</v>
      </c>
      <c r="K16" s="33">
        <f t="shared" si="2"/>
        <v>35.36</v>
      </c>
      <c r="L16" s="34"/>
    </row>
    <row r="17" ht="60" spans="1:12">
      <c r="A17" s="24" t="s">
        <v>30</v>
      </c>
      <c r="B17" s="25" t="s">
        <v>31</v>
      </c>
      <c r="C17" s="26" t="s">
        <v>32</v>
      </c>
      <c r="D17" s="36" t="s">
        <v>43</v>
      </c>
      <c r="E17" s="35" t="s">
        <v>46</v>
      </c>
      <c r="F17" s="29">
        <v>492</v>
      </c>
      <c r="G17" s="30">
        <v>28</v>
      </c>
      <c r="H17" s="29">
        <f t="shared" si="0"/>
        <v>520</v>
      </c>
      <c r="I17" s="31"/>
      <c r="J17" s="32">
        <f t="shared" si="5"/>
        <v>7.02</v>
      </c>
      <c r="K17" s="33">
        <f t="shared" si="2"/>
        <v>7.52</v>
      </c>
      <c r="L17" s="34"/>
    </row>
    <row r="18" ht="60" spans="1:12">
      <c r="A18" s="24" t="s">
        <v>30</v>
      </c>
      <c r="B18" s="25" t="s">
        <v>31</v>
      </c>
      <c r="C18" s="26" t="s">
        <v>32</v>
      </c>
      <c r="D18" s="36" t="s">
        <v>43</v>
      </c>
      <c r="E18" s="35" t="s">
        <v>47</v>
      </c>
      <c r="F18" s="29">
        <f t="shared" si="6"/>
        <v>984</v>
      </c>
      <c r="G18" s="30">
        <f>G17*2</f>
        <v>56</v>
      </c>
      <c r="H18" s="29">
        <f t="shared" si="0"/>
        <v>1040</v>
      </c>
      <c r="I18" s="31"/>
      <c r="J18" s="32">
        <f t="shared" si="7"/>
        <v>17.264</v>
      </c>
      <c r="K18" s="33">
        <f t="shared" si="2"/>
        <v>17.764</v>
      </c>
      <c r="L18" s="34"/>
    </row>
    <row r="19" ht="26.25" spans="1:12">
      <c r="A19" s="37" t="s">
        <v>48</v>
      </c>
      <c r="B19" s="38"/>
      <c r="C19" s="38"/>
      <c r="D19" s="38"/>
      <c r="E19" s="39"/>
      <c r="F19" s="29">
        <f>SUM(F7:F18)</f>
        <v>13680</v>
      </c>
      <c r="G19" s="30">
        <f t="shared" ref="G19:K19" si="8">SUM(G7:G14)</f>
        <v>344</v>
      </c>
      <c r="H19" s="29">
        <f>SUM(H7:H7)</f>
        <v>1560</v>
      </c>
      <c r="I19" s="40"/>
      <c r="J19" s="32">
        <f t="shared" si="8"/>
        <v>147.7296</v>
      </c>
      <c r="K19" s="32">
        <f t="shared" si="8"/>
        <v>151.7296</v>
      </c>
      <c r="L19" s="41"/>
    </row>
  </sheetData>
  <mergeCells count="6">
    <mergeCell ref="A1:L1"/>
    <mergeCell ref="A2:L2"/>
    <mergeCell ref="E3:F3"/>
    <mergeCell ref="E4:F4"/>
    <mergeCell ref="A19:E19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4F22F9AB178D4FDD9BCADFA43D42F63D_12</vt:lpwstr>
  </property>
  <property fmtid="{D5CDD505-2E9C-101B-9397-08002B2CF9AE}" pid="4" name="CalculationRule">
    <vt:i4>0</vt:i4>
  </property>
</Properties>
</file>