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<sst xmlns="http://schemas.openxmlformats.org/spreadsheetml/2006/main" count="92" uniqueCount="50">
  <si>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</si>
  <si>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</si>
  <si>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</si>
  <si>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2025.09.02</t>
  </si>
  <si>
    <t>海聆梦科技  周洁 15189093143
江苏省宿迁市泗阳县长江路21号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</si>
  <si>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</si>
  <si>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王长江
苏CA59003
18705243123</t>
  </si>
  <si>
    <t>ORDER NR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</si>
  <si>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</si>
  <si>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</si>
  <si>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</si>
  <si>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</si>
  <si>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</si>
  <si>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</si>
  <si>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</si>
  <si>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</si>
  <si>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</si>
  <si>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</si>
  <si>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</si>
  <si>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</si>
  <si>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</si>
  <si>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</si>
  <si>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</si>
  <si>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</si>
  <si>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</si>
  <si>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</si>
  <si>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实发数量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</si>
  <si>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</si>
  <si>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r>
      <rPr>
        <sz val="10"/>
        <rFont val="宋体"/>
        <charset val="134"/>
      </rPr>
      <t>净重（公斤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</si>
  <si>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毛重（公斤</t>
    </r>
    <r>
      <rPr>
        <sz val="10"/>
        <rFont val="Arial"/>
        <charset val="134"/>
      </rPr>
      <t>)</t>
    </r>
  </si>
  <si>
    <t>备注</t>
  </si>
  <si>
    <t>PO 35765  
   HM25-23051</t>
  </si>
  <si>
    <t>MD-22美国单</t>
  </si>
  <si>
    <t>MD-22</t>
  </si>
  <si>
    <r>
      <rPr>
        <sz val="9"/>
        <rFont val="Arial"/>
        <charset val="0"/>
      </rPr>
      <t xml:space="preserve">TWIN/TWIN XL
</t>
    </r>
    <r>
      <rPr>
        <sz val="9"/>
        <rFont val="宋体"/>
        <charset val="0"/>
      </rPr>
      <t>前后卡</t>
    </r>
  </si>
  <si>
    <t>1箱*2800pcs+1箱*374pcs</t>
  </si>
  <si>
    <r>
      <rPr>
        <sz val="9"/>
        <rFont val="Arial"/>
        <charset val="0"/>
      </rPr>
      <t xml:space="preserve">FULL/QUEEN
</t>
    </r>
    <r>
      <rPr>
        <sz val="9"/>
        <rFont val="宋体"/>
        <charset val="0"/>
      </rPr>
      <t>前后卡</t>
    </r>
  </si>
  <si>
    <t>2箱*2800pcs+1箱*1486pcs</t>
  </si>
  <si>
    <r>
      <rPr>
        <sz val="9"/>
        <rFont val="Arial"/>
        <charset val="0"/>
      </rPr>
      <t xml:space="preserve">KING
</t>
    </r>
    <r>
      <rPr>
        <sz val="9"/>
        <rFont val="宋体"/>
        <charset val="0"/>
      </rPr>
      <t>前后卡</t>
    </r>
  </si>
  <si>
    <t>1箱*2800pcs+1箱*1646pcs</t>
  </si>
  <si>
    <t>1箱*2800pcs+1箱*142pcs</t>
  </si>
  <si>
    <t>2箱*2800pcs+1箱*1350pcs</t>
  </si>
  <si>
    <t>1箱*2800pcs+1箱*1550pcs</t>
  </si>
  <si>
    <t>1箱*2680pcs</t>
  </si>
  <si>
    <t>1箱*2800pcs+1箱*2558pcs</t>
  </si>
  <si>
    <t>1箱*2800pcs+1箱*898pcs</t>
  </si>
  <si>
    <t>1箱*2800pcs+1箱*1190pcs</t>
  </si>
  <si>
    <t>2箱*2800pcs+1箱*1234pcs</t>
  </si>
  <si>
    <t>1箱*2800pcs+1箱*356pcs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</si>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</sst>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_);[Red]\(0\)"/>
    <numFmt numFmtId="179" formatCode="yyyy\-mm\-dd"/>
  </numFmts>
  <fonts count="4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8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0"/>
      <name val="Arial"/>
      <charset val="134"/>
    </font>
    <font>
      <b/>
      <sz val="9"/>
      <name val="Arial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Calibri"/>
      <charset val="134"/>
    </font>
    <font>
      <sz val="9"/>
      <name val="Arial"/>
      <charset val="0"/>
    </font>
    <font>
      <sz val="9"/>
      <name val="Calibri"/>
      <charset val="134"/>
    </font>
    <font>
      <sz val="11"/>
      <name val="宋体"/>
      <charset val="134"/>
    </font>
    <font>
      <sz val="11"/>
      <name val="Calibri"/>
      <charset val="134"/>
    </font>
    <font>
      <sz val="12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sz val="9"/>
      <name val="宋体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2" borderId="5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6">
      <alignment vertical="center"/>
    </xf>
    <xf numFmtId="0" fontId="25" fillId="0" borderId="6">
      <alignment vertical="center"/>
    </xf>
    <xf numFmtId="0" fontId="26" fillId="0" borderId="7">
      <alignment vertical="center"/>
    </xf>
    <xf numFmtId="0" fontId="26" fillId="0" borderId="0">
      <alignment vertical="center"/>
    </xf>
    <xf numFmtId="0" fontId="27" fillId="3" borderId="8">
      <alignment vertical="center"/>
    </xf>
    <xf numFmtId="0" fontId="28" fillId="4" borderId="9">
      <alignment vertical="center"/>
    </xf>
    <xf numFmtId="0" fontId="29" fillId="4" borderId="8">
      <alignment vertical="center"/>
    </xf>
    <xf numFmtId="0" fontId="30" fillId="5" borderId="10">
      <alignment vertical="center"/>
    </xf>
    <xf numFmtId="0" fontId="31" fillId="0" borderId="11">
      <alignment vertical="center"/>
    </xf>
    <xf numFmtId="0" fontId="32" fillId="0" borderId="12">
      <alignment vertical="center"/>
    </xf>
    <xf numFmtId="0" fontId="33" fillId="6" borderId="0">
      <alignment vertical="center"/>
    </xf>
    <xf numFmtId="0" fontId="34" fillId="7" borderId="0">
      <alignment vertical="center"/>
    </xf>
    <xf numFmtId="0" fontId="35" fillId="8" borderId="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7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7" fillId="14" borderId="0">
      <alignment vertical="center"/>
    </xf>
    <xf numFmtId="0" fontId="37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7" fillId="18" borderId="0">
      <alignment vertical="center"/>
    </xf>
    <xf numFmtId="0" fontId="37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7" fillId="22" borderId="0">
      <alignment vertical="center"/>
    </xf>
    <xf numFmtId="0" fontId="37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7" fillId="26" borderId="0">
      <alignment vertical="center"/>
    </xf>
    <xf numFmtId="0" fontId="37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7" fillId="30" borderId="0">
      <alignment vertical="center"/>
    </xf>
    <xf numFmtId="0" fontId="37" fillId="31" borderId="0">
      <alignment vertical="center"/>
    </xf>
    <xf numFmtId="0" fontId="36" fillId="32" borderId="0">
      <alignment vertical="center"/>
    </xf>
    <xf numFmtId="0" fontId="38" fillId="0" borderId="0">
      <alignment vertical="center"/>
    </xf>
    <xf numFmtId="0" fontId="39" fillId="0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7" fontId="6" fillId="0" borderId="0" xfId="0" applyNumberFormat="1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178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79" fontId="10" fillId="0" borderId="3" xfId="49" applyNumberFormat="1" applyFont="1" applyFill="1" applyBorder="1" applyAlignment="1">
      <alignment horizontal="center" vertical="center" wrapText="1"/>
    </xf>
    <xf numFmtId="179" fontId="9" fillId="0" borderId="3" xfId="49" applyNumberFormat="1" applyFont="1" applyFill="1" applyBorder="1" applyAlignment="1">
      <alignment horizontal="center" vertical="center" wrapText="1"/>
    </xf>
    <xf numFmtId="178" fontId="9" fillId="0" borderId="3" xfId="49" applyNumberFormat="1" applyFont="1" applyFill="1" applyBorder="1" applyAlignment="1">
      <alignment horizontal="center" vertical="center" wrapText="1"/>
    </xf>
    <xf numFmtId="178" fontId="9" fillId="0" borderId="4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4" fillId="0" borderId="3" xfId="5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178" fontId="15" fillId="0" borderId="3" xfId="0" applyNumberFormat="1" applyFont="1" applyBorder="1" applyAlignment="1">
      <alignment horizontal="center" vertical="center"/>
    </xf>
    <xf numFmtId="0" fontId="15" fillId="0" borderId="3" xfId="0" applyNumberFormat="1" applyFont="1" applyBorder="1" applyAlignment="1">
      <alignment horizontal="center" vertical="center"/>
    </xf>
    <xf numFmtId="177" fontId="15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8" fillId="0" borderId="3" xfId="50" applyFont="1" applyFill="1" applyBorder="1" applyAlignment="1">
      <alignment horizontal="center" vertical="center" wrapText="1"/>
    </xf>
    <xf numFmtId="178" fontId="17" fillId="0" borderId="3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177" fontId="17" fillId="0" borderId="3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125095</xdr:colOff>
      <xdr:row>0</xdr:row>
      <xdr:rowOff>79375</xdr:rowOff>
    </xdr:from>
    <xdr:to>
      <xdr:col>2</xdr:col>
      <xdr:colOff>530225</xdr:colOff>
      <xdr:row>2</xdr:row>
      <xdr:rowOff>188595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095" y="79375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Q10" sqref="Q10"/>
    </sheetView>
  </sheetViews>
  <sheetFormatPr defaultColWidth="9" defaultRowHeight="13.5"/>
  <cols>
    <col min="1" max="1" width="16.75" customWidth="1"/>
    <col min="2" max="2" width="14.625" customWidth="1"/>
    <col min="3" max="3" width="19.625" customWidth="1"/>
    <col min="5" max="5" width="15.375" customWidth="1"/>
    <col min="12" max="12" width="26.875" customWidth="1"/>
  </cols>
  <sheetData>
    <row r="1" ht="25.5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5.5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6.5" spans="1:12">
      <c r="A3" s="5"/>
      <c r="B3" s="5"/>
      <c r="C3" s="5"/>
      <c r="D3" s="6" t="s">
        <v>2</v>
      </c>
      <c r="E3" s="7" t="s">
        <v>3</v>
      </c>
      <c r="F3" s="7"/>
      <c r="G3" s="8"/>
      <c r="H3" s="9"/>
      <c r="I3" s="9"/>
      <c r="J3" s="10" t="s">
        <v>4</v>
      </c>
      <c r="K3" s="10"/>
      <c r="L3" s="10"/>
    </row>
    <row r="4" ht="58" customHeight="1" spans="1:12">
      <c r="A4" s="5"/>
      <c r="B4" s="5"/>
      <c r="C4" s="5"/>
      <c r="D4" s="6" t="s">
        <v>5</v>
      </c>
      <c r="E4" s="11" t="s">
        <v>6</v>
      </c>
      <c r="F4" s="12"/>
      <c r="G4" s="13"/>
      <c r="H4" s="14"/>
      <c r="I4" s="15"/>
      <c r="J4" s="10"/>
      <c r="K4" s="10"/>
      <c r="L4" s="10"/>
    </row>
    <row r="5" ht="38.25" spans="1:12">
      <c r="A5" s="16" t="s">
        <v>7</v>
      </c>
      <c r="B5" s="17" t="s">
        <v>8</v>
      </c>
      <c r="C5" s="17" t="s">
        <v>9</v>
      </c>
      <c r="D5" s="18" t="s">
        <v>10</v>
      </c>
      <c r="E5" s="19" t="s">
        <v>11</v>
      </c>
      <c r="F5" s="20" t="s">
        <v>12</v>
      </c>
      <c r="G5" s="20" t="s">
        <v>13</v>
      </c>
      <c r="H5" s="21" t="s">
        <v>14</v>
      </c>
      <c r="I5" s="22" t="s">
        <v>15</v>
      </c>
      <c r="J5" s="23" t="s">
        <v>16</v>
      </c>
      <c r="K5" s="23" t="s">
        <v>17</v>
      </c>
      <c r="L5" s="17" t="s">
        <v>18</v>
      </c>
    </row>
    <row r="6" ht="24.75" spans="1:12">
      <c r="A6" s="24" t="s">
        <v>19</v>
      </c>
      <c r="B6" s="25" t="s">
        <v>20</v>
      </c>
      <c r="C6" s="26" t="s">
        <v>21</v>
      </c>
      <c r="D6" s="27" t="s">
        <v>22</v>
      </c>
      <c r="E6" s="28" t="s">
        <v>23</v>
      </c>
      <c r="F6" s="29" t="s">
        <v>24</v>
      </c>
      <c r="G6" s="29" t="s">
        <v>25</v>
      </c>
      <c r="H6" s="29" t="s">
        <v>26</v>
      </c>
      <c r="I6" s="28" t="s">
        <v>27</v>
      </c>
      <c r="J6" s="30" t="s">
        <v>28</v>
      </c>
      <c r="K6" s="30" t="s">
        <v>29</v>
      </c>
      <c r="L6" s="25" t="s">
        <v>30</v>
      </c>
    </row>
    <row r="7" ht="25.5" spans="1:12">
      <c r="A7" s="31" t="s">
        <v>31</v>
      </c>
      <c r="B7" s="24" t="s">
        <v>32</v>
      </c>
      <c r="C7" s="32" t="s">
        <v>33</v>
      </c>
      <c r="D7" s="33"/>
      <c r="E7" s="34" t="s">
        <v>34</v>
      </c>
      <c r="F7" s="35">
        <v>3124</v>
      </c>
      <c r="G7" s="36">
        <v>50</v>
      </c>
      <c r="H7" s="35">
        <f t="shared" ref="H7:H18" si="0">F7+G7</f>
        <v>3174</v>
      </c>
      <c r="I7" s="37">
        <v>2</v>
      </c>
      <c r="J7" s="38">
        <f t="shared" ref="J7:J18" si="1">0.0086*H7</f>
        <v>27.2964</v>
      </c>
      <c r="K7" s="38">
        <f t="shared" ref="K7:K18" si="2">J7+0.5</f>
        <v>27.7964</v>
      </c>
      <c r="L7" s="39" t="s">
        <v>35</v>
      </c>
    </row>
    <row r="8" ht="25.5" spans="1:12">
      <c r="A8" s="31" t="s">
        <v>31</v>
      </c>
      <c r="B8" s="24" t="s">
        <v>32</v>
      </c>
      <c r="C8" s="32" t="s">
        <v>33</v>
      </c>
      <c r="D8" s="33"/>
      <c r="E8" s="34" t="s">
        <v>36</v>
      </c>
      <c r="F8" s="35">
        <v>7036</v>
      </c>
      <c r="G8" s="36">
        <v>50</v>
      </c>
      <c r="H8" s="35">
        <f t="shared" si="0"/>
        <v>7086</v>
      </c>
      <c r="I8" s="37">
        <v>5</v>
      </c>
      <c r="J8" s="38">
        <f t="shared" si="1"/>
        <v>60.9396</v>
      </c>
      <c r="K8" s="38">
        <f t="shared" si="2"/>
        <v>61.4396</v>
      </c>
      <c r="L8" s="39" t="s">
        <v>37</v>
      </c>
    </row>
    <row r="9" ht="25.5" spans="1:12">
      <c r="A9" s="31" t="s">
        <v>31</v>
      </c>
      <c r="B9" s="24" t="s">
        <v>32</v>
      </c>
      <c r="C9" s="32" t="s">
        <v>33</v>
      </c>
      <c r="D9" s="33"/>
      <c r="E9" s="34" t="s">
        <v>38</v>
      </c>
      <c r="F9" s="35">
        <v>4396</v>
      </c>
      <c r="G9" s="36">
        <v>50</v>
      </c>
      <c r="H9" s="35">
        <f t="shared" si="0"/>
        <v>4446</v>
      </c>
      <c r="I9" s="37">
        <v>7</v>
      </c>
      <c r="J9" s="38">
        <f t="shared" si="1"/>
        <v>38.2356</v>
      </c>
      <c r="K9" s="38">
        <f t="shared" si="2"/>
        <v>38.7356</v>
      </c>
      <c r="L9" s="39" t="s">
        <v>39</v>
      </c>
    </row>
    <row r="10" ht="25.5" spans="1:12">
      <c r="A10" s="31" t="s">
        <v>31</v>
      </c>
      <c r="B10" s="24" t="s">
        <v>32</v>
      </c>
      <c r="C10" s="32" t="s">
        <v>33</v>
      </c>
      <c r="D10" s="33"/>
      <c r="E10" s="34" t="s">
        <v>34</v>
      </c>
      <c r="F10" s="35">
        <v>2892</v>
      </c>
      <c r="G10" s="36">
        <v>50</v>
      </c>
      <c r="H10" s="35">
        <f t="shared" si="0"/>
        <v>2942</v>
      </c>
      <c r="I10" s="37">
        <v>9</v>
      </c>
      <c r="J10" s="38">
        <f t="shared" si="1"/>
        <v>25.3012</v>
      </c>
      <c r="K10" s="38">
        <f t="shared" si="2"/>
        <v>25.8012</v>
      </c>
      <c r="L10" s="39" t="s">
        <v>40</v>
      </c>
    </row>
    <row r="11" ht="25.5" spans="1:12">
      <c r="A11" s="31" t="s">
        <v>31</v>
      </c>
      <c r="B11" s="24" t="s">
        <v>32</v>
      </c>
      <c r="C11" s="32" t="s">
        <v>33</v>
      </c>
      <c r="D11" s="33"/>
      <c r="E11" s="34" t="s">
        <v>36</v>
      </c>
      <c r="F11" s="35">
        <v>6900</v>
      </c>
      <c r="G11" s="36">
        <v>50</v>
      </c>
      <c r="H11" s="35">
        <f t="shared" si="0"/>
        <v>6950</v>
      </c>
      <c r="I11" s="37">
        <v>12</v>
      </c>
      <c r="J11" s="38">
        <f t="shared" si="1"/>
        <v>59.77</v>
      </c>
      <c r="K11" s="38">
        <f t="shared" si="2"/>
        <v>60.27</v>
      </c>
      <c r="L11" s="39" t="s">
        <v>41</v>
      </c>
    </row>
    <row r="12" ht="25.5" spans="1:12">
      <c r="A12" s="31" t="s">
        <v>31</v>
      </c>
      <c r="B12" s="24" t="s">
        <v>32</v>
      </c>
      <c r="C12" s="32" t="s">
        <v>33</v>
      </c>
      <c r="D12" s="33"/>
      <c r="E12" s="34" t="s">
        <v>38</v>
      </c>
      <c r="F12" s="35">
        <v>4300</v>
      </c>
      <c r="G12" s="36">
        <v>50</v>
      </c>
      <c r="H12" s="35">
        <f t="shared" si="0"/>
        <v>4350</v>
      </c>
      <c r="I12" s="37">
        <v>14</v>
      </c>
      <c r="J12" s="38">
        <f t="shared" si="1"/>
        <v>37.41</v>
      </c>
      <c r="K12" s="38">
        <f t="shared" si="2"/>
        <v>37.91</v>
      </c>
      <c r="L12" s="39" t="s">
        <v>42</v>
      </c>
    </row>
    <row r="13" ht="25.5" spans="1:12">
      <c r="A13" s="31" t="s">
        <v>31</v>
      </c>
      <c r="B13" s="24" t="s">
        <v>32</v>
      </c>
      <c r="C13" s="32" t="s">
        <v>33</v>
      </c>
      <c r="D13" s="33"/>
      <c r="E13" s="34" t="s">
        <v>34</v>
      </c>
      <c r="F13" s="35">
        <v>2630</v>
      </c>
      <c r="G13" s="36">
        <v>50</v>
      </c>
      <c r="H13" s="35">
        <f t="shared" si="0"/>
        <v>2680</v>
      </c>
      <c r="I13" s="37">
        <v>15</v>
      </c>
      <c r="J13" s="38">
        <f t="shared" si="1"/>
        <v>23.048</v>
      </c>
      <c r="K13" s="38">
        <f t="shared" si="2"/>
        <v>23.548</v>
      </c>
      <c r="L13" s="39" t="s">
        <v>43</v>
      </c>
    </row>
    <row r="14" ht="25.5" spans="1:12">
      <c r="A14" s="31" t="s">
        <v>31</v>
      </c>
      <c r="B14" s="24" t="s">
        <v>32</v>
      </c>
      <c r="C14" s="32" t="s">
        <v>33</v>
      </c>
      <c r="D14" s="33"/>
      <c r="E14" s="34" t="s">
        <v>36</v>
      </c>
      <c r="F14" s="35">
        <v>5308</v>
      </c>
      <c r="G14" s="36">
        <v>50</v>
      </c>
      <c r="H14" s="35">
        <f t="shared" si="0"/>
        <v>5358</v>
      </c>
      <c r="I14" s="37">
        <v>17</v>
      </c>
      <c r="J14" s="38">
        <f t="shared" si="1"/>
        <v>46.0788</v>
      </c>
      <c r="K14" s="38">
        <f t="shared" si="2"/>
        <v>46.5788</v>
      </c>
      <c r="L14" s="39" t="s">
        <v>44</v>
      </c>
    </row>
    <row r="15" ht="25.5" spans="1:12">
      <c r="A15" s="31" t="s">
        <v>31</v>
      </c>
      <c r="B15" s="24" t="s">
        <v>32</v>
      </c>
      <c r="C15" s="32" t="s">
        <v>33</v>
      </c>
      <c r="D15" s="33"/>
      <c r="E15" s="34" t="s">
        <v>38</v>
      </c>
      <c r="F15" s="35">
        <v>3648</v>
      </c>
      <c r="G15" s="36">
        <v>50</v>
      </c>
      <c r="H15" s="35">
        <f t="shared" si="0"/>
        <v>3698</v>
      </c>
      <c r="I15" s="37">
        <v>19</v>
      </c>
      <c r="J15" s="38">
        <f t="shared" si="1"/>
        <v>31.8028</v>
      </c>
      <c r="K15" s="38">
        <f t="shared" si="2"/>
        <v>32.3028</v>
      </c>
      <c r="L15" s="39" t="s">
        <v>45</v>
      </c>
    </row>
    <row r="16" ht="25.5" spans="1:12">
      <c r="A16" s="31" t="s">
        <v>31</v>
      </c>
      <c r="B16" s="24" t="s">
        <v>32</v>
      </c>
      <c r="C16" s="32" t="s">
        <v>33</v>
      </c>
      <c r="D16" s="33"/>
      <c r="E16" s="34" t="s">
        <v>34</v>
      </c>
      <c r="F16" s="35">
        <v>3940</v>
      </c>
      <c r="G16" s="36">
        <v>50</v>
      </c>
      <c r="H16" s="35">
        <f t="shared" si="0"/>
        <v>3990</v>
      </c>
      <c r="I16" s="37">
        <v>21</v>
      </c>
      <c r="J16" s="38">
        <f t="shared" si="1"/>
        <v>34.314</v>
      </c>
      <c r="K16" s="38">
        <f t="shared" si="2"/>
        <v>34.814</v>
      </c>
      <c r="L16" s="39" t="s">
        <v>46</v>
      </c>
    </row>
    <row r="17" ht="25.5" spans="1:12">
      <c r="A17" s="31" t="s">
        <v>31</v>
      </c>
      <c r="B17" s="24" t="s">
        <v>32</v>
      </c>
      <c r="C17" s="32" t="s">
        <v>33</v>
      </c>
      <c r="D17" s="33"/>
      <c r="E17" s="34" t="s">
        <v>36</v>
      </c>
      <c r="F17" s="35">
        <v>6784</v>
      </c>
      <c r="G17" s="36">
        <v>50</v>
      </c>
      <c r="H17" s="35">
        <f t="shared" si="0"/>
        <v>6834</v>
      </c>
      <c r="I17" s="37">
        <v>24</v>
      </c>
      <c r="J17" s="38">
        <f t="shared" si="1"/>
        <v>58.7724</v>
      </c>
      <c r="K17" s="38">
        <f t="shared" si="2"/>
        <v>59.2724</v>
      </c>
      <c r="L17" s="39" t="s">
        <v>47</v>
      </c>
    </row>
    <row r="18" ht="25.5" spans="1:12">
      <c r="A18" s="31" t="s">
        <v>31</v>
      </c>
      <c r="B18" s="24" t="s">
        <v>32</v>
      </c>
      <c r="C18" s="32" t="s">
        <v>33</v>
      </c>
      <c r="D18" s="40"/>
      <c r="E18" s="34" t="s">
        <v>38</v>
      </c>
      <c r="F18" s="35">
        <v>3106</v>
      </c>
      <c r="G18" s="36">
        <v>50</v>
      </c>
      <c r="H18" s="35">
        <f t="shared" si="0"/>
        <v>3156</v>
      </c>
      <c r="I18" s="37">
        <v>26</v>
      </c>
      <c r="J18" s="38">
        <f t="shared" si="1"/>
        <v>27.1416</v>
      </c>
      <c r="K18" s="38">
        <f t="shared" si="2"/>
        <v>27.6416</v>
      </c>
      <c r="L18" s="39" t="s">
        <v>48</v>
      </c>
    </row>
    <row r="19" ht="15" spans="1:12">
      <c r="A19" s="41" t="s">
        <v>49</v>
      </c>
      <c r="B19" s="40"/>
      <c r="C19" s="42"/>
      <c r="D19" s="40"/>
      <c r="E19" s="43"/>
      <c r="F19" s="41">
        <f t="shared" ref="F19:H19" si="3">SUM(F7:F18)</f>
        <v>54064</v>
      </c>
      <c r="G19" s="44">
        <f t="shared" si="3"/>
        <v>600</v>
      </c>
      <c r="H19" s="41">
        <f t="shared" si="3"/>
        <v>54664</v>
      </c>
      <c r="I19" s="45"/>
      <c r="J19" s="46">
        <f>SUM(J7:J18)</f>
        <v>470.1104</v>
      </c>
      <c r="K19" s="46">
        <f>SUM(K7:K18)</f>
        <v>476.1104</v>
      </c>
      <c r="L19" s="39"/>
    </row>
  </sheetData>
  <mergeCells count="5">
    <mergeCell ref="A1:L1"/>
    <mergeCell ref="A2:L2"/>
    <mergeCell ref="E3:F3"/>
    <mergeCell ref="E4:F4"/>
    <mergeCell ref="J3:L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2025-11-30T08:22:46Z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4A7C0F00AB09487983C953840B29D9BC_12</vt:lpwstr>
  </property>
  <property fmtid="{D5CDD505-2E9C-101B-9397-08002B2CF9AE}" pid="4" name="CalculationRule">
    <vt:i4>0</vt:i4>
  </property>
</Properties>
</file>