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<sst xmlns="http://schemas.openxmlformats.org/spreadsheetml/2006/main" count="103" uniqueCount="55">
  <si>
    <t>Relay Packaging Group ( Global )</t>
  </si>
  <si>
    <t>（Packaging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</si>
  <si>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</si>
  <si>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金芳15751539916
安徽省宣城市郎溪县十字镇立宇大道11号安徽云彩5号仓库办公室</t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</si>
  <si>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</si>
  <si>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宁A8YA27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</si>
  <si>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</si>
  <si>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</si>
  <si>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</si>
  <si>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</si>
  <si>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</si>
  <si>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</si>
  <si>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</si>
  <si>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</si>
  <si>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</si>
  <si>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</si>
  <si>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</si>
  <si>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</si>
  <si>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</si>
  <si>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宋体"/>
        <charset val="134"/>
      </rPr>
      <t>产品型号</t>
    </r>
  </si>
  <si>
    <r>
      <rPr>
        <b/>
        <sz val="10"/>
        <rFont val="宋体"/>
        <charset val="134"/>
      </rPr>
      <t>款号</t>
    </r>
  </si>
  <si>
    <r>
      <rPr>
        <b/>
        <sz val="10"/>
        <rFont val="宋体"/>
        <charset val="134"/>
      </rPr>
      <t>颜色</t>
    </r>
  </si>
  <si>
    <r>
      <rPr>
        <b/>
        <sz val="10"/>
        <rFont val="宋体"/>
        <charset val="134"/>
      </rPr>
      <t>尺码</t>
    </r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</si>
  <si>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</si>
  <si>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</si>
  <si>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</si>
  <si>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总箱数</t>
    </r>
    <r>
      <rPr>
        <b/>
        <sz val="10"/>
        <rFont val="Arial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</si>
  <si>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</si>
  <si>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</si>
  <si>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</si>
  <si>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>PO 36146 25MS693-2</t>
  </si>
  <si>
    <t>INS-759腰封</t>
  </si>
  <si>
    <t>INS-759</t>
  </si>
  <si>
    <t>BLUE 
蓝色峡谷</t>
  </si>
  <si>
    <t>FULL( 008889410934)</t>
  </si>
  <si>
    <t>QUEEN( 008889410941)</t>
  </si>
  <si>
    <t>KING( 008889410958)</t>
  </si>
  <si>
    <t>IVORY
 象牙白条纹</t>
  </si>
  <si>
    <t>TWIN( 008889410972)</t>
  </si>
  <si>
    <t>FULL( 008889410989)</t>
  </si>
  <si>
    <t>QUEEN( 008889410996)</t>
  </si>
  <si>
    <t>KING( 008889411016)</t>
  </si>
  <si>
    <t>CAL KING( 008889411023)</t>
  </si>
  <si>
    <t>LIGHT GRAY 
浅灰菱形</t>
  </si>
  <si>
    <t>TWIN( 008889411030)</t>
  </si>
  <si>
    <t>FULL( 008889411047)</t>
  </si>
  <si>
    <t>QUEEN( 008889411054)</t>
  </si>
  <si>
    <t>KING( 008889411061)</t>
  </si>
  <si>
    <t>CAL KING( 008889411078)</t>
  </si>
  <si>
    <t>DUSTY BLUE 
蓝色奥特罗</t>
  </si>
  <si>
    <t>TWIN( 008889411085)</t>
  </si>
  <si>
    <t>FULL( 008889411092)</t>
  </si>
  <si>
    <t>QUEEN( 008889411115)</t>
  </si>
  <si>
    <t>KING( 008889411122)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</si>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</sst>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  <numFmt numFmtId="179" formatCode="yyyy\-mm\-dd"/>
  </numFmts>
  <fonts count="42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theme="1"/>
      <name val="宋体"/>
      <charset val="134"/>
    </font>
    <font>
      <b/>
      <sz val="20"/>
      <color theme="1"/>
      <name val="Calibri"/>
      <charset val="0"/>
    </font>
    <font>
      <b/>
      <sz val="12"/>
      <color indexed="10"/>
      <name val="Calibri"/>
      <charset val="134"/>
    </font>
    <font>
      <b/>
      <sz val="11"/>
      <color indexed="8"/>
      <name val="宋体"/>
      <charset val="134"/>
    </font>
    <font>
      <b/>
      <sz val="12"/>
      <color rgb="FF000000"/>
      <name val="宋体"/>
      <charset val="134"/>
    </font>
    <font>
      <b/>
      <sz val="11"/>
      <color rgb="FFFF0000"/>
      <name val="宋体"/>
      <charset val="134"/>
    </font>
    <font>
      <b/>
      <sz val="10"/>
      <name val="Arial"/>
      <charset val="134"/>
    </font>
    <font>
      <b/>
      <sz val="10"/>
      <color rgb="FFFF0000"/>
      <name val="宋体"/>
      <charset val="134"/>
    </font>
    <font>
      <b/>
      <sz val="1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微软雅黑"/>
      <charset val="134"/>
    </font>
    <font>
      <b/>
      <sz val="12"/>
      <color theme="1"/>
      <name val="Arial"/>
      <charset val="134"/>
    </font>
    <font>
      <b/>
      <sz val="10"/>
      <color rgb="FF000000"/>
      <name val="宋体"/>
      <charset val="134"/>
    </font>
    <font>
      <b/>
      <sz val="12"/>
      <name val="宋体"/>
      <charset val="134"/>
    </font>
    <font>
      <b/>
      <sz val="12"/>
      <name val="Calibri"/>
      <charset val="134"/>
    </font>
    <font>
      <b/>
      <sz val="12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0" fillId="2" borderId="5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6">
      <alignment vertical="center"/>
    </xf>
    <xf numFmtId="0" fontId="27" fillId="0" borderId="6">
      <alignment vertical="center"/>
    </xf>
    <xf numFmtId="0" fontId="28" fillId="0" borderId="7">
      <alignment vertical="center"/>
    </xf>
    <xf numFmtId="0" fontId="28" fillId="0" borderId="0">
      <alignment vertical="center"/>
    </xf>
    <xf numFmtId="0" fontId="29" fillId="3" borderId="8">
      <alignment vertical="center"/>
    </xf>
    <xf numFmtId="0" fontId="30" fillId="4" borderId="9">
      <alignment vertical="center"/>
    </xf>
    <xf numFmtId="0" fontId="31" fillId="4" borderId="8">
      <alignment vertical="center"/>
    </xf>
    <xf numFmtId="0" fontId="32" fillId="5" borderId="10">
      <alignment vertical="center"/>
    </xf>
    <xf numFmtId="0" fontId="33" fillId="0" borderId="11">
      <alignment vertical="center"/>
    </xf>
    <xf numFmtId="0" fontId="34" fillId="0" borderId="12">
      <alignment vertical="center"/>
    </xf>
    <xf numFmtId="0" fontId="35" fillId="6" borderId="0">
      <alignment vertical="center"/>
    </xf>
    <xf numFmtId="0" fontId="36" fillId="7" borderId="0">
      <alignment vertical="center"/>
    </xf>
    <xf numFmtId="0" fontId="37" fillId="8" borderId="0">
      <alignment vertical="center"/>
    </xf>
    <xf numFmtId="0" fontId="38" fillId="9" borderId="0">
      <alignment vertical="center"/>
    </xf>
    <xf numFmtId="0" fontId="39" fillId="10" borderId="0">
      <alignment vertical="center"/>
    </xf>
    <xf numFmtId="0" fontId="39" fillId="11" borderId="0">
      <alignment vertical="center"/>
    </xf>
    <xf numFmtId="0" fontId="38" fillId="12" borderId="0">
      <alignment vertical="center"/>
    </xf>
    <xf numFmtId="0" fontId="38" fillId="13" borderId="0">
      <alignment vertical="center"/>
    </xf>
    <xf numFmtId="0" fontId="39" fillId="14" borderId="0">
      <alignment vertical="center"/>
    </xf>
    <xf numFmtId="0" fontId="39" fillId="15" borderId="0">
      <alignment vertical="center"/>
    </xf>
    <xf numFmtId="0" fontId="38" fillId="16" borderId="0">
      <alignment vertical="center"/>
    </xf>
    <xf numFmtId="0" fontId="38" fillId="17" borderId="0">
      <alignment vertical="center"/>
    </xf>
    <xf numFmtId="0" fontId="39" fillId="18" borderId="0">
      <alignment vertical="center"/>
    </xf>
    <xf numFmtId="0" fontId="39" fillId="19" borderId="0">
      <alignment vertical="center"/>
    </xf>
    <xf numFmtId="0" fontId="38" fillId="20" borderId="0">
      <alignment vertical="center"/>
    </xf>
    <xf numFmtId="0" fontId="38" fillId="21" borderId="0">
      <alignment vertical="center"/>
    </xf>
    <xf numFmtId="0" fontId="39" fillId="22" borderId="0">
      <alignment vertical="center"/>
    </xf>
    <xf numFmtId="0" fontId="39" fillId="23" borderId="0">
      <alignment vertical="center"/>
    </xf>
    <xf numFmtId="0" fontId="38" fillId="24" borderId="0">
      <alignment vertical="center"/>
    </xf>
    <xf numFmtId="0" fontId="38" fillId="25" borderId="0">
      <alignment vertical="center"/>
    </xf>
    <xf numFmtId="0" fontId="39" fillId="26" borderId="0">
      <alignment vertical="center"/>
    </xf>
    <xf numFmtId="0" fontId="39" fillId="27" borderId="0">
      <alignment vertical="center"/>
    </xf>
    <xf numFmtId="0" fontId="38" fillId="28" borderId="0">
      <alignment vertical="center"/>
    </xf>
    <xf numFmtId="0" fontId="38" fillId="29" borderId="0">
      <alignment vertical="center"/>
    </xf>
    <xf numFmtId="0" fontId="39" fillId="30" borderId="0">
      <alignment vertical="center"/>
    </xf>
    <xf numFmtId="0" fontId="39" fillId="31" borderId="0">
      <alignment vertical="center"/>
    </xf>
    <xf numFmtId="0" fontId="38" fillId="32" borderId="0">
      <alignment vertical="center"/>
    </xf>
    <xf numFmtId="0" fontId="40" fillId="0" borderId="0">
      <alignment vertical="center"/>
    </xf>
  </cellStyleXfs>
  <cellXfs count="46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177" fontId="8" fillId="0" borderId="0" xfId="0" applyNumberFormat="1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49" applyFont="1" applyFill="1" applyBorder="1" applyAlignment="1">
      <alignment horizontal="center" vertical="center" wrapText="1"/>
    </xf>
    <xf numFmtId="179" fontId="10" fillId="0" borderId="3" xfId="49" applyNumberFormat="1" applyFont="1" applyFill="1" applyBorder="1" applyAlignment="1">
      <alignment horizontal="center" vertical="center" wrapText="1"/>
    </xf>
    <xf numFmtId="176" fontId="10" fillId="0" borderId="3" xfId="49" applyNumberFormat="1" applyFont="1" applyFill="1" applyBorder="1" applyAlignment="1">
      <alignment horizontal="center" vertical="center" wrapText="1"/>
    </xf>
    <xf numFmtId="176" fontId="10" fillId="0" borderId="4" xfId="49" applyNumberFormat="1" applyFont="1" applyFill="1" applyBorder="1" applyAlignment="1">
      <alignment horizontal="center" vertical="center" wrapText="1"/>
    </xf>
    <xf numFmtId="49" fontId="10" fillId="0" borderId="3" xfId="49" applyNumberFormat="1" applyFont="1" applyFill="1" applyBorder="1" applyAlignment="1">
      <alignment horizontal="center" vertical="center" wrapText="1"/>
    </xf>
    <xf numFmtId="177" fontId="10" fillId="0" borderId="3" xfId="49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5" fontId="10" fillId="0" borderId="3" xfId="49" applyNumberFormat="1" applyFont="1" applyFill="1" applyBorder="1" applyAlignment="1">
      <alignment horizontal="center" vertical="center" wrapText="1"/>
    </xf>
    <xf numFmtId="176" fontId="11" fillId="0" borderId="3" xfId="49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/>
    </xf>
    <xf numFmtId="176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77" fontId="13" fillId="0" borderId="3" xfId="0" applyNumberFormat="1" applyFont="1" applyBorder="1" applyAlignment="1">
      <alignment horizontal="center" vertical="center"/>
    </xf>
    <xf numFmtId="177" fontId="14" fillId="0" borderId="3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176" fontId="19" fillId="0" borderId="3" xfId="0" applyNumberFormat="1" applyFont="1" applyBorder="1" applyAlignment="1">
      <alignment horizontal="center" vertical="center"/>
    </xf>
    <xf numFmtId="177" fontId="19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76200</xdr:colOff>
      <xdr:row>0</xdr:row>
      <xdr:rowOff>136525</xdr:rowOff>
    </xdr:from>
    <xdr:to>
      <xdr:col>2</xdr:col>
      <xdr:colOff>208280</xdr:colOff>
      <xdr:row>1</xdr:row>
      <xdr:rowOff>250825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" y="136525"/>
          <a:ext cx="2294255" cy="6223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tabSelected="1" workbookViewId="0">
      <selection activeCell="N6" sqref="M5:N6"/>
    </sheetView>
  </sheetViews>
  <sheetFormatPr defaultColWidth="18" defaultRowHeight="26.25"/>
  <cols>
    <col min="1" max="1" width="14.125" style="1" customWidth="1"/>
    <col min="2" max="2" width="14.25" style="1" customWidth="1"/>
    <col min="3" max="3" width="12.375" style="1" customWidth="1"/>
    <col min="4" max="4" width="11.875" style="1" customWidth="1"/>
    <col min="5" max="5" width="27.875" style="1" customWidth="1"/>
    <col min="6" max="6" width="6.625" style="1" customWidth="1"/>
    <col min="7" max="7" width="6.625" style="3" customWidth="1"/>
    <col min="8" max="8" width="6.625" style="1" customWidth="1"/>
    <col min="9" max="9" width="6.625" style="4" customWidth="1"/>
    <col min="10" max="11" width="9.125" style="5" customWidth="1"/>
    <col min="12" max="12" width="12.5" style="1" customWidth="1"/>
    <col min="13" max="16384" width="18" style="1"/>
  </cols>
  <sheetData>
    <row r="1" s="1" customFormat="1" ht="40" customHeight="1" spans="1:13">
      <c r="A1" s="6" t="s">
        <v>0</v>
      </c>
      <c r="B1" s="7"/>
      <c r="C1" s="7"/>
      <c r="D1" s="7"/>
      <c r="E1" s="7"/>
      <c r="F1" s="7"/>
      <c r="G1" s="7"/>
      <c r="H1" s="8"/>
      <c r="I1" s="7"/>
      <c r="J1" s="7"/>
      <c r="K1" s="7"/>
      <c r="L1" s="7"/>
    </row>
    <row r="2" s="1" customFormat="1" ht="25.5" spans="1:1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="1" customFormat="1" ht="30" customHeight="1" spans="1:13">
      <c r="D3" s="10" t="s">
        <v>2</v>
      </c>
      <c r="E3" s="11">
        <v>46001</v>
      </c>
      <c r="F3" s="11"/>
      <c r="G3" s="12"/>
      <c r="H3" s="13"/>
      <c r="I3" s="14" t="s">
        <v>3</v>
      </c>
      <c r="J3" s="14"/>
      <c r="K3" s="14"/>
      <c r="L3" s="14"/>
    </row>
    <row r="4" s="1" customFormat="1" ht="36" customHeight="1" spans="1:13">
      <c r="D4" s="10" t="s">
        <v>4</v>
      </c>
      <c r="E4" s="15" t="s">
        <v>5</v>
      </c>
      <c r="F4" s="16"/>
      <c r="G4" s="17"/>
      <c r="H4" s="18"/>
      <c r="I4" s="14"/>
      <c r="J4" s="14"/>
      <c r="K4" s="14"/>
      <c r="L4" s="14"/>
    </row>
    <row r="5" s="2" customFormat="1" ht="38.25" spans="1:13">
      <c r="A5" s="19" t="s">
        <v>6</v>
      </c>
      <c r="B5" s="20" t="s">
        <v>7</v>
      </c>
      <c r="C5" s="20" t="s">
        <v>8</v>
      </c>
      <c r="D5" s="21" t="s">
        <v>9</v>
      </c>
      <c r="E5" s="21" t="s">
        <v>10</v>
      </c>
      <c r="F5" s="22" t="s">
        <v>11</v>
      </c>
      <c r="G5" s="22" t="s">
        <v>12</v>
      </c>
      <c r="H5" s="23" t="s">
        <v>13</v>
      </c>
      <c r="I5" s="24" t="s">
        <v>14</v>
      </c>
      <c r="J5" s="25" t="s">
        <v>15</v>
      </c>
      <c r="K5" s="25" t="s">
        <v>16</v>
      </c>
      <c r="L5" s="20" t="s">
        <v>17</v>
      </c>
      <c r="M5" s="26"/>
    </row>
    <row r="6" s="2" customFormat="1" ht="32.25" customHeight="1" spans="1:13">
      <c r="A6" s="19" t="s">
        <v>18</v>
      </c>
      <c r="B6" s="20" t="s">
        <v>19</v>
      </c>
      <c r="C6" s="27" t="s">
        <v>20</v>
      </c>
      <c r="D6" s="24" t="s">
        <v>21</v>
      </c>
      <c r="E6" s="24" t="s">
        <v>22</v>
      </c>
      <c r="F6" s="22" t="s">
        <v>23</v>
      </c>
      <c r="G6" s="22" t="s">
        <v>24</v>
      </c>
      <c r="H6" s="28" t="s">
        <v>25</v>
      </c>
      <c r="I6" s="24" t="s">
        <v>26</v>
      </c>
      <c r="J6" s="25" t="s">
        <v>27</v>
      </c>
      <c r="K6" s="25" t="s">
        <v>28</v>
      </c>
      <c r="L6" s="20" t="s">
        <v>29</v>
      </c>
      <c r="M6" s="29"/>
    </row>
    <row r="7" s="1" customFormat="1" ht="32" customHeight="1" spans="1:13">
      <c r="A7" s="30" t="s">
        <v>30</v>
      </c>
      <c r="B7" s="31" t="s">
        <v>31</v>
      </c>
      <c r="C7" s="32" t="s">
        <v>32</v>
      </c>
      <c r="D7" s="33" t="s">
        <v>33</v>
      </c>
      <c r="E7" s="34" t="s">
        <v>34</v>
      </c>
      <c r="F7" s="35">
        <v>300</v>
      </c>
      <c r="G7" s="35">
        <v>20</v>
      </c>
      <c r="H7" s="36">
        <f t="shared" ref="H7:H23" si="0">F7+G7</f>
        <v>320</v>
      </c>
      <c r="I7" s="31"/>
      <c r="J7" s="37">
        <f>0.0344*H7</f>
        <v>11.008</v>
      </c>
      <c r="K7" s="38">
        <f t="shared" ref="K7:K23" si="1">J7+0.5</f>
        <v>11.508</v>
      </c>
      <c r="L7" s="39"/>
    </row>
    <row r="8" s="1" customFormat="1" ht="32" customHeight="1" spans="1:13">
      <c r="A8" s="30" t="s">
        <v>30</v>
      </c>
      <c r="B8" s="31" t="s">
        <v>31</v>
      </c>
      <c r="C8" s="32" t="s">
        <v>32</v>
      </c>
      <c r="D8" s="33"/>
      <c r="E8" s="34" t="s">
        <v>35</v>
      </c>
      <c r="F8" s="35">
        <v>600</v>
      </c>
      <c r="G8" s="35">
        <v>15</v>
      </c>
      <c r="H8" s="36">
        <f t="shared" si="0"/>
        <v>615</v>
      </c>
      <c r="I8" s="31"/>
      <c r="J8" s="37">
        <f>0.0342*H8</f>
        <v>21.033</v>
      </c>
      <c r="K8" s="38">
        <f t="shared" si="1"/>
        <v>21.533</v>
      </c>
      <c r="L8" s="39"/>
    </row>
    <row r="9" s="1" customFormat="1" ht="32" customHeight="1" spans="1:13">
      <c r="A9" s="30" t="s">
        <v>30</v>
      </c>
      <c r="B9" s="31" t="s">
        <v>31</v>
      </c>
      <c r="C9" s="32" t="s">
        <v>32</v>
      </c>
      <c r="D9" s="33"/>
      <c r="E9" s="34" t="s">
        <v>36</v>
      </c>
      <c r="F9" s="35">
        <v>400</v>
      </c>
      <c r="G9" s="35">
        <v>10</v>
      </c>
      <c r="H9" s="36">
        <f t="shared" si="0"/>
        <v>410</v>
      </c>
      <c r="I9" s="31"/>
      <c r="J9" s="37">
        <f t="shared" ref="J9:J14" si="2">0.0362*H9</f>
        <v>14.842</v>
      </c>
      <c r="K9" s="38">
        <f t="shared" si="1"/>
        <v>15.342</v>
      </c>
      <c r="L9" s="39"/>
    </row>
    <row r="10" s="1" customFormat="1" ht="32" customHeight="1" spans="1:13">
      <c r="A10" s="30" t="s">
        <v>30</v>
      </c>
      <c r="B10" s="31" t="s">
        <v>31</v>
      </c>
      <c r="C10" s="32" t="s">
        <v>32</v>
      </c>
      <c r="D10" s="33" t="s">
        <v>37</v>
      </c>
      <c r="E10" s="34" t="s">
        <v>38</v>
      </c>
      <c r="F10" s="35">
        <v>200</v>
      </c>
      <c r="G10" s="35">
        <v>20</v>
      </c>
      <c r="H10" s="36">
        <f t="shared" si="0"/>
        <v>220</v>
      </c>
      <c r="I10" s="31"/>
      <c r="J10" s="37">
        <f>0.0328*H10</f>
        <v>7.216</v>
      </c>
      <c r="K10" s="38">
        <f t="shared" si="1"/>
        <v>7.716</v>
      </c>
      <c r="L10" s="39"/>
    </row>
    <row r="11" s="1" customFormat="1" ht="32" customHeight="1" spans="1:13">
      <c r="A11" s="30" t="s">
        <v>30</v>
      </c>
      <c r="B11" s="31" t="s">
        <v>31</v>
      </c>
      <c r="C11" s="32" t="s">
        <v>32</v>
      </c>
      <c r="D11" s="33"/>
      <c r="E11" s="34" t="s">
        <v>39</v>
      </c>
      <c r="F11" s="35">
        <v>300</v>
      </c>
      <c r="G11" s="35">
        <v>20</v>
      </c>
      <c r="H11" s="36">
        <f t="shared" si="0"/>
        <v>320</v>
      </c>
      <c r="I11" s="31"/>
      <c r="J11" s="37">
        <f>0.0344*H11</f>
        <v>11.008</v>
      </c>
      <c r="K11" s="38">
        <f t="shared" si="1"/>
        <v>11.508</v>
      </c>
      <c r="L11" s="39"/>
    </row>
    <row r="12" s="1" customFormat="1" ht="32" customHeight="1" spans="1:13">
      <c r="A12" s="30" t="s">
        <v>30</v>
      </c>
      <c r="B12" s="31" t="s">
        <v>31</v>
      </c>
      <c r="C12" s="32" t="s">
        <v>32</v>
      </c>
      <c r="D12" s="33"/>
      <c r="E12" s="34" t="s">
        <v>40</v>
      </c>
      <c r="F12" s="35">
        <v>600</v>
      </c>
      <c r="G12" s="35">
        <v>20</v>
      </c>
      <c r="H12" s="36">
        <f t="shared" si="0"/>
        <v>620</v>
      </c>
      <c r="I12" s="31"/>
      <c r="J12" s="37">
        <f>0.0342*H12</f>
        <v>21.204</v>
      </c>
      <c r="K12" s="38">
        <f t="shared" si="1"/>
        <v>21.704</v>
      </c>
      <c r="L12" s="39"/>
    </row>
    <row r="13" s="1" customFormat="1" ht="32" customHeight="1" spans="1:13">
      <c r="A13" s="30" t="s">
        <v>30</v>
      </c>
      <c r="B13" s="31" t="s">
        <v>31</v>
      </c>
      <c r="C13" s="32" t="s">
        <v>32</v>
      </c>
      <c r="D13" s="33"/>
      <c r="E13" s="34" t="s">
        <v>41</v>
      </c>
      <c r="F13" s="35">
        <v>400</v>
      </c>
      <c r="G13" s="35">
        <v>20</v>
      </c>
      <c r="H13" s="36">
        <f t="shared" si="0"/>
        <v>420</v>
      </c>
      <c r="I13" s="31"/>
      <c r="J13" s="37">
        <f t="shared" si="2"/>
        <v>15.204</v>
      </c>
      <c r="K13" s="38">
        <f t="shared" si="1"/>
        <v>15.704</v>
      </c>
      <c r="L13" s="39"/>
    </row>
    <row r="14" s="1" customFormat="1" ht="32" customHeight="1" spans="1:13">
      <c r="A14" s="30" t="s">
        <v>30</v>
      </c>
      <c r="B14" s="31" t="s">
        <v>31</v>
      </c>
      <c r="C14" s="32" t="s">
        <v>32</v>
      </c>
      <c r="D14" s="33"/>
      <c r="E14" s="34" t="s">
        <v>42</v>
      </c>
      <c r="F14" s="35">
        <v>200</v>
      </c>
      <c r="G14" s="35">
        <v>20</v>
      </c>
      <c r="H14" s="36">
        <f t="shared" si="0"/>
        <v>220</v>
      </c>
      <c r="I14" s="31"/>
      <c r="J14" s="37">
        <f t="shared" si="2"/>
        <v>7.964</v>
      </c>
      <c r="K14" s="38">
        <f t="shared" si="1"/>
        <v>8.464</v>
      </c>
      <c r="L14" s="39"/>
    </row>
    <row r="15" s="1" customFormat="1" ht="32" customHeight="1" spans="1:13">
      <c r="A15" s="30" t="s">
        <v>30</v>
      </c>
      <c r="B15" s="31" t="s">
        <v>31</v>
      </c>
      <c r="C15" s="32" t="s">
        <v>32</v>
      </c>
      <c r="D15" s="33" t="s">
        <v>43</v>
      </c>
      <c r="E15" s="34" t="s">
        <v>44</v>
      </c>
      <c r="F15" s="35">
        <v>200</v>
      </c>
      <c r="G15" s="35">
        <v>20</v>
      </c>
      <c r="H15" s="36">
        <f t="shared" si="0"/>
        <v>220</v>
      </c>
      <c r="I15" s="31"/>
      <c r="J15" s="37">
        <f>0.0328*H15</f>
        <v>7.216</v>
      </c>
      <c r="K15" s="38">
        <f t="shared" si="1"/>
        <v>7.716</v>
      </c>
      <c r="L15" s="39"/>
    </row>
    <row r="16" s="1" customFormat="1" ht="32" customHeight="1" spans="1:13">
      <c r="A16" s="30" t="s">
        <v>30</v>
      </c>
      <c r="B16" s="31" t="s">
        <v>31</v>
      </c>
      <c r="C16" s="32" t="s">
        <v>32</v>
      </c>
      <c r="D16" s="33"/>
      <c r="E16" s="34" t="s">
        <v>45</v>
      </c>
      <c r="F16" s="35">
        <v>300</v>
      </c>
      <c r="G16" s="35">
        <v>20</v>
      </c>
      <c r="H16" s="36">
        <f t="shared" si="0"/>
        <v>320</v>
      </c>
      <c r="I16" s="31"/>
      <c r="J16" s="37">
        <f>0.0344*H16</f>
        <v>11.008</v>
      </c>
      <c r="K16" s="38">
        <f t="shared" si="1"/>
        <v>11.508</v>
      </c>
      <c r="L16" s="39"/>
    </row>
    <row r="17" s="1" customFormat="1" ht="32" customHeight="1" spans="1:12">
      <c r="A17" s="30" t="s">
        <v>30</v>
      </c>
      <c r="B17" s="31" t="s">
        <v>31</v>
      </c>
      <c r="C17" s="32" t="s">
        <v>32</v>
      </c>
      <c r="D17" s="33"/>
      <c r="E17" s="34" t="s">
        <v>46</v>
      </c>
      <c r="F17" s="35">
        <v>600</v>
      </c>
      <c r="G17" s="35">
        <v>20</v>
      </c>
      <c r="H17" s="36">
        <f t="shared" si="0"/>
        <v>620</v>
      </c>
      <c r="I17" s="31"/>
      <c r="J17" s="37">
        <f>0.0342*H17</f>
        <v>21.204</v>
      </c>
      <c r="K17" s="38">
        <f t="shared" si="1"/>
        <v>21.704</v>
      </c>
      <c r="L17" s="39"/>
    </row>
    <row r="18" s="1" customFormat="1" ht="32" customHeight="1" spans="1:12">
      <c r="A18" s="30" t="s">
        <v>30</v>
      </c>
      <c r="B18" s="31" t="s">
        <v>31</v>
      </c>
      <c r="C18" s="32" t="s">
        <v>32</v>
      </c>
      <c r="D18" s="33"/>
      <c r="E18" s="34" t="s">
        <v>47</v>
      </c>
      <c r="F18" s="35">
        <v>400</v>
      </c>
      <c r="G18" s="35">
        <v>20</v>
      </c>
      <c r="H18" s="36">
        <f t="shared" si="0"/>
        <v>420</v>
      </c>
      <c r="I18" s="31"/>
      <c r="J18" s="37">
        <f t="shared" ref="J18:J23" si="3">0.0362*H18</f>
        <v>15.204</v>
      </c>
      <c r="K18" s="38">
        <f t="shared" si="1"/>
        <v>15.704</v>
      </c>
      <c r="L18" s="39"/>
    </row>
    <row r="19" s="1" customFormat="1" ht="32" customHeight="1" spans="1:12">
      <c r="A19" s="30" t="s">
        <v>30</v>
      </c>
      <c r="B19" s="31" t="s">
        <v>31</v>
      </c>
      <c r="C19" s="32" t="s">
        <v>32</v>
      </c>
      <c r="D19" s="33"/>
      <c r="E19" s="34" t="s">
        <v>48</v>
      </c>
      <c r="F19" s="35">
        <v>200</v>
      </c>
      <c r="G19" s="35">
        <v>10</v>
      </c>
      <c r="H19" s="36">
        <f t="shared" si="0"/>
        <v>210</v>
      </c>
      <c r="I19" s="31"/>
      <c r="J19" s="37">
        <f t="shared" si="3"/>
        <v>7.602</v>
      </c>
      <c r="K19" s="38">
        <f t="shared" si="1"/>
        <v>8.102</v>
      </c>
      <c r="L19" s="39"/>
    </row>
    <row r="20" s="1" customFormat="1" ht="32" customHeight="1" spans="1:12">
      <c r="A20" s="30" t="s">
        <v>30</v>
      </c>
      <c r="B20" s="31" t="s">
        <v>31</v>
      </c>
      <c r="C20" s="32" t="s">
        <v>32</v>
      </c>
      <c r="D20" s="33" t="s">
        <v>49</v>
      </c>
      <c r="E20" s="34" t="s">
        <v>50</v>
      </c>
      <c r="F20" s="35">
        <v>200</v>
      </c>
      <c r="G20" s="35">
        <v>20</v>
      </c>
      <c r="H20" s="36">
        <f t="shared" si="0"/>
        <v>220</v>
      </c>
      <c r="I20" s="31"/>
      <c r="J20" s="37">
        <f>0.0328*H20</f>
        <v>7.216</v>
      </c>
      <c r="K20" s="38">
        <f t="shared" si="1"/>
        <v>7.716</v>
      </c>
      <c r="L20" s="39"/>
    </row>
    <row r="21" s="1" customFormat="1" ht="32" customHeight="1" spans="1:12">
      <c r="A21" s="30" t="s">
        <v>30</v>
      </c>
      <c r="B21" s="31" t="s">
        <v>31</v>
      </c>
      <c r="C21" s="32" t="s">
        <v>32</v>
      </c>
      <c r="D21" s="33"/>
      <c r="E21" s="34" t="s">
        <v>51</v>
      </c>
      <c r="F21" s="35">
        <v>300</v>
      </c>
      <c r="G21" s="35">
        <v>20</v>
      </c>
      <c r="H21" s="36">
        <f t="shared" si="0"/>
        <v>320</v>
      </c>
      <c r="I21" s="31"/>
      <c r="J21" s="37">
        <f>0.0344*H21</f>
        <v>11.008</v>
      </c>
      <c r="K21" s="38">
        <f t="shared" si="1"/>
        <v>11.508</v>
      </c>
      <c r="L21" s="39"/>
    </row>
    <row r="22" s="1" customFormat="1" ht="32" customHeight="1" spans="1:12">
      <c r="A22" s="30" t="s">
        <v>30</v>
      </c>
      <c r="B22" s="31" t="s">
        <v>31</v>
      </c>
      <c r="C22" s="32" t="s">
        <v>32</v>
      </c>
      <c r="D22" s="33"/>
      <c r="E22" s="34" t="s">
        <v>52</v>
      </c>
      <c r="F22" s="35">
        <v>600</v>
      </c>
      <c r="G22" s="35">
        <v>20</v>
      </c>
      <c r="H22" s="36">
        <f t="shared" si="0"/>
        <v>620</v>
      </c>
      <c r="I22" s="31"/>
      <c r="J22" s="37">
        <f>0.0342*H22</f>
        <v>21.204</v>
      </c>
      <c r="K22" s="38">
        <f t="shared" si="1"/>
        <v>21.704</v>
      </c>
      <c r="L22" s="39"/>
    </row>
    <row r="23" s="1" customFormat="1" ht="32" customHeight="1" spans="1:12">
      <c r="A23" s="30" t="s">
        <v>30</v>
      </c>
      <c r="B23" s="31" t="s">
        <v>31</v>
      </c>
      <c r="C23" s="32" t="s">
        <v>32</v>
      </c>
      <c r="D23" s="33"/>
      <c r="E23" s="34" t="s">
        <v>53</v>
      </c>
      <c r="F23" s="35">
        <v>400</v>
      </c>
      <c r="G23" s="35">
        <v>20</v>
      </c>
      <c r="H23" s="36">
        <f t="shared" si="0"/>
        <v>420</v>
      </c>
      <c r="I23" s="31"/>
      <c r="J23" s="37">
        <f t="shared" si="3"/>
        <v>15.204</v>
      </c>
      <c r="K23" s="38">
        <f t="shared" si="1"/>
        <v>15.704</v>
      </c>
      <c r="L23" s="39"/>
    </row>
    <row r="24" s="1" customFormat="1" ht="15.75" spans="1:12">
      <c r="A24" s="40" t="s">
        <v>54</v>
      </c>
      <c r="B24" s="41"/>
      <c r="C24" s="41"/>
      <c r="D24" s="41"/>
      <c r="E24" s="42"/>
      <c r="F24" s="43">
        <f t="shared" ref="F24:H24" si="4">SUM(F7:F23)</f>
        <v>6200</v>
      </c>
      <c r="G24" s="43">
        <f t="shared" si="4"/>
        <v>315</v>
      </c>
      <c r="H24" s="41">
        <f t="shared" si="4"/>
        <v>6515</v>
      </c>
      <c r="I24" s="41"/>
      <c r="J24" s="44">
        <f>SUM(J7:J23)</f>
        <v>226.345</v>
      </c>
      <c r="K24" s="44">
        <f>SUM(K7:K23)</f>
        <v>234.845</v>
      </c>
      <c r="L24" s="45"/>
    </row>
  </sheetData>
  <mergeCells count="11">
    <mergeCell ref="A1:L1"/>
    <mergeCell ref="A2:L2"/>
    <mergeCell ref="E3:F3"/>
    <mergeCell ref="E4:F4"/>
    <mergeCell ref="A24:D24"/>
    <mergeCell ref="D7:D9"/>
    <mergeCell ref="D10:D14"/>
    <mergeCell ref="D15:D19"/>
    <mergeCell ref="D20:D23"/>
    <mergeCell ref="M5:M6"/>
    <mergeCell ref="I3:L4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WPS_1640734507</cp:lastModifiedBy>
  <dcterms:created xsi:type="dcterms:W3CDTF">2023-05-12T11:15:00Z</dcterms:created>
  <dcterms:modified xsi:type="dcterms:W3CDTF">2025-12-11T01:50:10Z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086C3520341E4F0C9512690BB214E9A7_12</vt:lpwstr>
  </property>
  <property fmtid="{D5CDD505-2E9C-101B-9397-08002B2CF9AE}" pid="4" name="CalculationRule">
    <vt:i4>0</vt:i4>
  </property>
</Properties>
</file>